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2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workbookProtection workbookPassword="CCCC" lockStructure="1"/>
  <bookViews>
    <workbookView xWindow="0" yWindow="0" windowWidth="15600" windowHeight="7905" tabRatio="855" activeTab="1"/>
  </bookViews>
  <sheets>
    <sheet name="Pocetni" sheetId="1" r:id="rId1"/>
    <sheet name="Plan2016" sheetId="57" r:id="rId2"/>
  </sheets>
  <definedNames>
    <definedName name="Datum">Pocetni!$C$7</definedName>
    <definedName name="Filijala">Pocetni!$A$29</definedName>
    <definedName name="_xlnm.Print_Area" localSheetId="1">Plan2016!$A$1:$F$475</definedName>
    <definedName name="_xlnm.Print_Titles" localSheetId="1">Plan2016!$11:$12</definedName>
    <definedName name="SifraFilijale">Pocetni!$B$29</definedName>
    <definedName name="SifraZU">Pocetni!$E$29</definedName>
    <definedName name="ZU">Pocetni!$D$29</definedName>
    <definedName name="ZUuSast">Pocetni!$E$18</definedName>
  </definedNames>
  <calcPr calcId="152511"/>
</workbook>
</file>

<file path=xl/calcChain.xml><?xml version="1.0" encoding="utf-8"?>
<calcChain xmlns="http://schemas.openxmlformats.org/spreadsheetml/2006/main">
  <c r="F194" i="57" l="1"/>
  <c r="F196" i="57"/>
  <c r="F197" i="57"/>
  <c r="F198" i="57"/>
  <c r="F200" i="57"/>
  <c r="F202" i="57"/>
  <c r="F203" i="57"/>
  <c r="F204" i="57"/>
  <c r="F205" i="57"/>
  <c r="F207" i="57"/>
  <c r="F209" i="57"/>
  <c r="F211" i="57"/>
  <c r="F213" i="57"/>
  <c r="F216" i="57"/>
  <c r="F217" i="57"/>
  <c r="F218" i="57"/>
  <c r="F219" i="57"/>
  <c r="F220" i="57"/>
  <c r="F221" i="57"/>
  <c r="F222" i="57"/>
  <c r="F224" i="57"/>
  <c r="F225" i="57"/>
  <c r="F226" i="57"/>
  <c r="F227" i="57"/>
  <c r="F228" i="57"/>
  <c r="F230" i="57"/>
  <c r="F231" i="57"/>
  <c r="F232" i="57"/>
  <c r="F233" i="57"/>
  <c r="F234" i="57"/>
  <c r="F235" i="57"/>
  <c r="F236" i="57"/>
  <c r="F237" i="57"/>
  <c r="F239" i="57"/>
  <c r="F240" i="57"/>
  <c r="F241" i="57"/>
  <c r="F242" i="57"/>
  <c r="F243" i="57"/>
  <c r="F244" i="57"/>
  <c r="F245" i="57"/>
  <c r="F247" i="57"/>
  <c r="F248" i="57"/>
  <c r="F250" i="57"/>
  <c r="F251" i="57"/>
  <c r="F252" i="57"/>
  <c r="F253" i="57"/>
  <c r="F254" i="57"/>
  <c r="F255" i="57"/>
  <c r="F256" i="57"/>
  <c r="F257" i="57"/>
  <c r="F258" i="57"/>
  <c r="F261" i="57"/>
  <c r="F262" i="57"/>
  <c r="F263" i="57"/>
  <c r="F265" i="57"/>
  <c r="F267" i="57"/>
  <c r="F269" i="57"/>
  <c r="F270" i="57"/>
  <c r="F271" i="57"/>
  <c r="F273" i="57"/>
  <c r="F276" i="57"/>
  <c r="F277" i="57"/>
  <c r="F278" i="57"/>
  <c r="F279" i="57"/>
  <c r="F280" i="57"/>
  <c r="F281" i="57"/>
  <c r="F282" i="57"/>
  <c r="F283" i="57"/>
  <c r="F284" i="57"/>
  <c r="F286" i="57"/>
  <c r="F287" i="57"/>
  <c r="F288" i="57"/>
  <c r="F289" i="57"/>
  <c r="F290" i="57"/>
  <c r="F291" i="57"/>
  <c r="F293" i="57"/>
  <c r="F295" i="57"/>
  <c r="F296" i="57"/>
  <c r="F297" i="57"/>
  <c r="F300" i="57"/>
  <c r="F301" i="57"/>
  <c r="F303" i="57"/>
  <c r="F304" i="57"/>
  <c r="F306" i="57"/>
  <c r="F307" i="57"/>
  <c r="F309" i="57"/>
  <c r="F310" i="57"/>
  <c r="F313" i="57"/>
  <c r="F314" i="57"/>
  <c r="F316" i="57"/>
  <c r="F317" i="57"/>
  <c r="F319" i="57"/>
  <c r="F320" i="57"/>
  <c r="F322" i="57"/>
  <c r="F323" i="57"/>
  <c r="F325" i="57"/>
  <c r="F326" i="57"/>
  <c r="F329" i="57"/>
  <c r="F330" i="57"/>
  <c r="F331" i="57"/>
  <c r="F333" i="57"/>
  <c r="F334" i="57"/>
  <c r="F335" i="57"/>
  <c r="F336" i="57"/>
  <c r="F337" i="57"/>
  <c r="F338" i="57"/>
  <c r="F339" i="57"/>
  <c r="F340" i="57"/>
  <c r="F341" i="57"/>
  <c r="F344" i="57"/>
  <c r="F345" i="57"/>
  <c r="F347" i="57"/>
  <c r="F348" i="57"/>
  <c r="F349" i="57"/>
  <c r="F351" i="57"/>
  <c r="F353" i="57"/>
  <c r="F354" i="57"/>
  <c r="F356" i="57"/>
  <c r="F358" i="57"/>
  <c r="F362" i="57"/>
  <c r="F363" i="57"/>
  <c r="F364" i="57"/>
  <c r="F365" i="57"/>
  <c r="F367" i="57"/>
  <c r="F368" i="57"/>
  <c r="F369" i="57"/>
  <c r="F370" i="57"/>
  <c r="F371" i="57"/>
  <c r="F372" i="57"/>
  <c r="F373" i="57"/>
  <c r="F374" i="57"/>
  <c r="F375" i="57"/>
  <c r="F377" i="57"/>
  <c r="F379" i="57"/>
  <c r="F381" i="57"/>
  <c r="F384" i="57"/>
  <c r="F386" i="57"/>
  <c r="F387" i="57"/>
  <c r="F388" i="57"/>
  <c r="F390" i="57"/>
  <c r="F393" i="57"/>
  <c r="F396" i="57"/>
  <c r="F398" i="57"/>
  <c r="F400" i="57"/>
  <c r="F401" i="57"/>
  <c r="F404" i="57"/>
  <c r="F408" i="57"/>
  <c r="F409" i="57"/>
  <c r="F410" i="57"/>
  <c r="F411" i="57"/>
  <c r="F412" i="57"/>
  <c r="F413" i="57"/>
  <c r="F414" i="57"/>
  <c r="F415" i="57"/>
  <c r="F416" i="57"/>
  <c r="F418" i="57"/>
  <c r="F419" i="57"/>
  <c r="F420" i="57"/>
  <c r="F421" i="57"/>
  <c r="F422" i="57"/>
  <c r="F423" i="57"/>
  <c r="F424" i="57"/>
  <c r="F426" i="57"/>
  <c r="F428" i="57"/>
  <c r="F430" i="57"/>
  <c r="F433" i="57"/>
  <c r="F434" i="57"/>
  <c r="F435" i="57"/>
  <c r="F436" i="57"/>
  <c r="F437" i="57"/>
  <c r="F438" i="57"/>
  <c r="F439" i="57"/>
  <c r="F440" i="57"/>
  <c r="F441" i="57"/>
  <c r="F443" i="57"/>
  <c r="F444" i="57"/>
  <c r="F445" i="57"/>
  <c r="F446" i="57"/>
  <c r="F447" i="57"/>
  <c r="F448" i="57"/>
  <c r="F449" i="57"/>
  <c r="F450" i="57"/>
  <c r="F452" i="57"/>
  <c r="F17" i="57"/>
  <c r="F18" i="57"/>
  <c r="F19" i="57"/>
  <c r="F21" i="57"/>
  <c r="F23" i="57"/>
  <c r="F24" i="57"/>
  <c r="F25" i="57"/>
  <c r="F26" i="57"/>
  <c r="F27" i="57"/>
  <c r="F28" i="57"/>
  <c r="F30" i="57"/>
  <c r="F31" i="57"/>
  <c r="F32" i="57"/>
  <c r="F33" i="57"/>
  <c r="F34" i="57"/>
  <c r="F36" i="57"/>
  <c r="F37" i="57"/>
  <c r="F38" i="57"/>
  <c r="F39" i="57"/>
  <c r="F40" i="57"/>
  <c r="F41" i="57"/>
  <c r="F43" i="57"/>
  <c r="F44" i="57"/>
  <c r="F46" i="57"/>
  <c r="F47" i="57"/>
  <c r="F48" i="57"/>
  <c r="F49" i="57"/>
  <c r="F50" i="57"/>
  <c r="F51" i="57"/>
  <c r="F53" i="57"/>
  <c r="F54" i="57"/>
  <c r="F55" i="57"/>
  <c r="F56" i="57"/>
  <c r="F57" i="57"/>
  <c r="F58" i="57"/>
  <c r="F61" i="57"/>
  <c r="F62" i="57"/>
  <c r="F63" i="57"/>
  <c r="F64" i="57"/>
  <c r="F66" i="57"/>
  <c r="F67" i="57"/>
  <c r="F68" i="57"/>
  <c r="F71" i="57"/>
  <c r="F72" i="57"/>
  <c r="F74" i="57"/>
  <c r="F75" i="57"/>
  <c r="F76" i="57"/>
  <c r="F77" i="57"/>
  <c r="F79" i="57"/>
  <c r="F80" i="57"/>
  <c r="F83" i="57"/>
  <c r="F84" i="57"/>
  <c r="F85" i="57"/>
  <c r="F86" i="57"/>
  <c r="F87" i="57"/>
  <c r="F88" i="57"/>
  <c r="F90" i="57"/>
  <c r="F91" i="57"/>
  <c r="F92" i="57"/>
  <c r="F93" i="57"/>
  <c r="F95" i="57"/>
  <c r="F96" i="57"/>
  <c r="F97" i="57"/>
  <c r="F98" i="57"/>
  <c r="F99" i="57"/>
  <c r="F100" i="57"/>
  <c r="F102" i="57"/>
  <c r="F103" i="57"/>
  <c r="F105" i="57"/>
  <c r="F108" i="57"/>
  <c r="F110" i="57"/>
  <c r="F113" i="57"/>
  <c r="F114" i="57"/>
  <c r="F117" i="57"/>
  <c r="F121" i="57"/>
  <c r="F123" i="57"/>
  <c r="F125" i="57"/>
  <c r="F128" i="57"/>
  <c r="F130" i="57"/>
  <c r="F132" i="57"/>
  <c r="F135" i="57"/>
  <c r="F138" i="57"/>
  <c r="F140" i="57"/>
  <c r="F142" i="57"/>
  <c r="F146" i="57"/>
  <c r="F147" i="57"/>
  <c r="F148" i="57"/>
  <c r="F149" i="57"/>
  <c r="F150" i="57"/>
  <c r="F151" i="57"/>
  <c r="F152" i="57"/>
  <c r="F153" i="57"/>
  <c r="F154" i="57"/>
  <c r="F156" i="57"/>
  <c r="F157" i="57"/>
  <c r="F158" i="57"/>
  <c r="F159" i="57"/>
  <c r="F160" i="57"/>
  <c r="F161" i="57"/>
  <c r="F162" i="57"/>
  <c r="F165" i="57"/>
  <c r="F166" i="57"/>
  <c r="F167" i="57"/>
  <c r="F168" i="57"/>
  <c r="F169" i="57"/>
  <c r="F170" i="57"/>
  <c r="F171" i="57"/>
  <c r="F172" i="57"/>
  <c r="F173" i="57"/>
  <c r="F175" i="57"/>
  <c r="F176" i="57"/>
  <c r="F177" i="57"/>
  <c r="F178" i="57"/>
  <c r="F179" i="57"/>
  <c r="F180" i="57"/>
  <c r="F181" i="57"/>
  <c r="F182" i="57"/>
  <c r="D451" i="57"/>
  <c r="D442" i="57"/>
  <c r="D432" i="57"/>
  <c r="D431" i="57" s="1"/>
  <c r="D429" i="57"/>
  <c r="D427" i="57"/>
  <c r="D425" i="57"/>
  <c r="D417" i="57"/>
  <c r="D407" i="57"/>
  <c r="D403" i="57"/>
  <c r="D402" i="57"/>
  <c r="F402" i="57" s="1"/>
  <c r="D399" i="57"/>
  <c r="D397" i="57"/>
  <c r="D395" i="57"/>
  <c r="D394" i="57"/>
  <c r="D392" i="57"/>
  <c r="D391" i="57"/>
  <c r="D389" i="57"/>
  <c r="D382" i="57" s="1"/>
  <c r="F382" i="57" s="1"/>
  <c r="D385" i="57"/>
  <c r="D383" i="57"/>
  <c r="D380" i="57"/>
  <c r="D378" i="57"/>
  <c r="F378" i="57" s="1"/>
  <c r="D376" i="57"/>
  <c r="D366" i="57"/>
  <c r="F366" i="57" s="1"/>
  <c r="D361" i="57"/>
  <c r="D357" i="57"/>
  <c r="D355" i="57"/>
  <c r="D352" i="57"/>
  <c r="D350" i="57"/>
  <c r="F350" i="57" s="1"/>
  <c r="D346" i="57"/>
  <c r="D343" i="57"/>
  <c r="D332" i="57"/>
  <c r="F332" i="57" s="1"/>
  <c r="D328" i="57"/>
  <c r="D327" i="57"/>
  <c r="D324" i="57"/>
  <c r="D321" i="57"/>
  <c r="D318" i="57"/>
  <c r="D315" i="57"/>
  <c r="D312" i="57"/>
  <c r="D311" i="57"/>
  <c r="D308" i="57"/>
  <c r="D305" i="57"/>
  <c r="D302" i="57"/>
  <c r="D299" i="57"/>
  <c r="D294" i="57"/>
  <c r="F294" i="57" s="1"/>
  <c r="D292" i="57"/>
  <c r="D285" i="57"/>
  <c r="D275" i="57"/>
  <c r="D274" i="57"/>
  <c r="D272" i="57"/>
  <c r="D268" i="57"/>
  <c r="F268" i="57" s="1"/>
  <c r="D266" i="57"/>
  <c r="D264" i="57"/>
  <c r="F264" i="57" s="1"/>
  <c r="D260" i="57"/>
  <c r="D259" i="57" s="1"/>
  <c r="D249" i="57"/>
  <c r="D246" i="57"/>
  <c r="F246" i="57" s="1"/>
  <c r="D238" i="57"/>
  <c r="D229" i="57"/>
  <c r="D223" i="57"/>
  <c r="D215" i="57"/>
  <c r="D212" i="57"/>
  <c r="F212" i="57" s="1"/>
  <c r="D210" i="57"/>
  <c r="D208" i="57"/>
  <c r="D206" i="57"/>
  <c r="D201" i="57"/>
  <c r="D199" i="57"/>
  <c r="D195" i="57"/>
  <c r="D193" i="57"/>
  <c r="D174" i="57"/>
  <c r="D164" i="57"/>
  <c r="D155" i="57"/>
  <c r="F155" i="57" s="1"/>
  <c r="D145" i="57"/>
  <c r="D144" i="57"/>
  <c r="D141" i="57"/>
  <c r="F141" i="57" s="1"/>
  <c r="D139" i="57"/>
  <c r="D137" i="57"/>
  <c r="D136" i="57" s="1"/>
  <c r="D134" i="57"/>
  <c r="D133" i="57" s="1"/>
  <c r="F133" i="57" s="1"/>
  <c r="D131" i="57"/>
  <c r="F131" i="57" s="1"/>
  <c r="D129" i="57"/>
  <c r="F129" i="57" s="1"/>
  <c r="D126" i="57"/>
  <c r="D127" i="57"/>
  <c r="F127" i="57" s="1"/>
  <c r="D124" i="57"/>
  <c r="D122" i="57"/>
  <c r="D119" i="57"/>
  <c r="F119" i="57" s="1"/>
  <c r="D120" i="57"/>
  <c r="D116" i="57"/>
  <c r="D115" i="57" s="1"/>
  <c r="F115" i="57" s="1"/>
  <c r="D112" i="57"/>
  <c r="D111" i="57" s="1"/>
  <c r="D109" i="57"/>
  <c r="F109" i="57" s="1"/>
  <c r="D107" i="57"/>
  <c r="F107" i="57" s="1"/>
  <c r="D104" i="57"/>
  <c r="D101" i="57"/>
  <c r="F101" i="57" s="1"/>
  <c r="D94" i="57"/>
  <c r="F94" i="57" s="1"/>
  <c r="D89" i="57"/>
  <c r="F89" i="57" s="1"/>
  <c r="D82" i="57"/>
  <c r="F82" i="57" s="1"/>
  <c r="D78" i="57"/>
  <c r="D73" i="57"/>
  <c r="F73" i="57" s="1"/>
  <c r="D70" i="57"/>
  <c r="D69" i="57"/>
  <c r="D65" i="57"/>
  <c r="F65" i="57" s="1"/>
  <c r="D60" i="57"/>
  <c r="D59" i="57" s="1"/>
  <c r="F59" i="57" s="1"/>
  <c r="D52" i="57"/>
  <c r="D45" i="57"/>
  <c r="F45" i="57" s="1"/>
  <c r="D42" i="57"/>
  <c r="D35" i="57"/>
  <c r="F35" i="57" s="1"/>
  <c r="D29" i="57"/>
  <c r="F29" i="57" s="1"/>
  <c r="D22" i="57"/>
  <c r="D20" i="57"/>
  <c r="D16" i="57"/>
  <c r="D15" i="57"/>
  <c r="E451" i="57"/>
  <c r="E442" i="57"/>
  <c r="F442" i="57" s="1"/>
  <c r="E432" i="57"/>
  <c r="E431" i="57" s="1"/>
  <c r="E429" i="57"/>
  <c r="E427" i="57"/>
  <c r="E425" i="57"/>
  <c r="E417" i="57"/>
  <c r="E407" i="57"/>
  <c r="E403" i="57"/>
  <c r="E399" i="57"/>
  <c r="E397" i="57"/>
  <c r="E395" i="57"/>
  <c r="E392" i="57"/>
  <c r="F392" i="57" s="1"/>
  <c r="E391" i="57"/>
  <c r="E389" i="57"/>
  <c r="E385" i="57"/>
  <c r="E383" i="57"/>
  <c r="E380" i="57"/>
  <c r="F380" i="57" s="1"/>
  <c r="E378" i="57"/>
  <c r="E376" i="57"/>
  <c r="F376" i="57" s="1"/>
  <c r="E366" i="57"/>
  <c r="E361" i="57"/>
  <c r="E360" i="57" s="1"/>
  <c r="E357" i="57"/>
  <c r="E355" i="57"/>
  <c r="E352" i="57"/>
  <c r="F352" i="57" s="1"/>
  <c r="E350" i="57"/>
  <c r="E346" i="57"/>
  <c r="F346" i="57" s="1"/>
  <c r="E343" i="57"/>
  <c r="E332" i="57"/>
  <c r="E328" i="57"/>
  <c r="F328" i="57" s="1"/>
  <c r="E327" i="57"/>
  <c r="E324" i="57"/>
  <c r="F324" i="57" s="1"/>
  <c r="E321" i="57"/>
  <c r="E318" i="57"/>
  <c r="F318" i="57" s="1"/>
  <c r="E315" i="57"/>
  <c r="E312" i="57"/>
  <c r="F312" i="57" s="1"/>
  <c r="E311" i="57"/>
  <c r="E308" i="57"/>
  <c r="F308" i="57" s="1"/>
  <c r="E305" i="57"/>
  <c r="E302" i="57"/>
  <c r="F302" i="57" s="1"/>
  <c r="E299" i="57"/>
  <c r="E294" i="57"/>
  <c r="E292" i="57"/>
  <c r="F292" i="57" s="1"/>
  <c r="E285" i="57"/>
  <c r="E275" i="57"/>
  <c r="E274" i="57" s="1"/>
  <c r="E272" i="57"/>
  <c r="F272" i="57" s="1"/>
  <c r="E268" i="57"/>
  <c r="E266" i="57"/>
  <c r="F266" i="57" s="1"/>
  <c r="E264" i="57"/>
  <c r="E260" i="57"/>
  <c r="E259" i="57" s="1"/>
  <c r="E249" i="57"/>
  <c r="E246" i="57"/>
  <c r="E238" i="57"/>
  <c r="E229" i="57"/>
  <c r="E223" i="57"/>
  <c r="E215" i="57"/>
  <c r="E212" i="57"/>
  <c r="E210" i="57"/>
  <c r="F210" i="57" s="1"/>
  <c r="E208" i="57"/>
  <c r="E206" i="57"/>
  <c r="F206" i="57" s="1"/>
  <c r="E201" i="57"/>
  <c r="E199" i="57"/>
  <c r="E195" i="57"/>
  <c r="E193" i="57"/>
  <c r="E174" i="57"/>
  <c r="E164" i="57"/>
  <c r="E163" i="57"/>
  <c r="E155" i="57"/>
  <c r="E145" i="57"/>
  <c r="F145" i="57" s="1"/>
  <c r="E141" i="57"/>
  <c r="E139" i="57"/>
  <c r="F139" i="57" s="1"/>
  <c r="E137" i="57"/>
  <c r="E136" i="57"/>
  <c r="E134" i="57"/>
  <c r="E133" i="57"/>
  <c r="E131" i="57"/>
  <c r="E129" i="57"/>
  <c r="E127" i="57"/>
  <c r="E126" i="57"/>
  <c r="E124" i="57"/>
  <c r="E122" i="57"/>
  <c r="E120" i="57"/>
  <c r="E119" i="57"/>
  <c r="E118" i="57" s="1"/>
  <c r="E116" i="57"/>
  <c r="E115" i="57" s="1"/>
  <c r="E112" i="57"/>
  <c r="E111" i="57" s="1"/>
  <c r="E109" i="57"/>
  <c r="E107" i="57"/>
  <c r="E106" i="57"/>
  <c r="E104" i="57"/>
  <c r="E101" i="57"/>
  <c r="E94" i="57"/>
  <c r="E89" i="57"/>
  <c r="E82" i="57"/>
  <c r="E81" i="57"/>
  <c r="E78" i="57"/>
  <c r="E69" i="57" s="1"/>
  <c r="E73" i="57"/>
  <c r="E70" i="57"/>
  <c r="E65" i="57"/>
  <c r="E60" i="57"/>
  <c r="E59" i="57" s="1"/>
  <c r="E52" i="57"/>
  <c r="E45" i="57"/>
  <c r="E42" i="57"/>
  <c r="E35" i="57"/>
  <c r="E29" i="57"/>
  <c r="E22" i="57"/>
  <c r="E20" i="57"/>
  <c r="E16" i="57"/>
  <c r="A8" i="57"/>
  <c r="A7" i="57"/>
  <c r="B29" i="1"/>
  <c r="E29" i="1"/>
  <c r="D118" i="57"/>
  <c r="F118" i="57" s="1"/>
  <c r="E382" i="57"/>
  <c r="E406" i="57"/>
  <c r="E402" i="57"/>
  <c r="E15" i="57"/>
  <c r="E394" i="57"/>
  <c r="E144" i="57"/>
  <c r="E298" i="57"/>
  <c r="E342" i="57"/>
  <c r="E405" i="57"/>
  <c r="E464" i="57" s="1"/>
  <c r="E143" i="57"/>
  <c r="E463" i="57"/>
  <c r="E192" i="57" l="1"/>
  <c r="E214" i="57"/>
  <c r="F208" i="57"/>
  <c r="E14" i="57"/>
  <c r="E13" i="57" s="1"/>
  <c r="E183" i="57" s="1"/>
  <c r="D360" i="57"/>
  <c r="D359" i="57" s="1"/>
  <c r="F238" i="57"/>
  <c r="E459" i="57"/>
  <c r="F69" i="57"/>
  <c r="E465" i="57"/>
  <c r="E466" i="57"/>
  <c r="E359" i="57"/>
  <c r="F15" i="57"/>
  <c r="F111" i="57"/>
  <c r="F274" i="57"/>
  <c r="F394" i="57"/>
  <c r="F16" i="57"/>
  <c r="F22" i="57"/>
  <c r="F70" i="57"/>
  <c r="F78" i="57"/>
  <c r="D81" i="57"/>
  <c r="F81" i="57" s="1"/>
  <c r="F104" i="57"/>
  <c r="D106" i="57"/>
  <c r="F106" i="57" s="1"/>
  <c r="F120" i="57"/>
  <c r="F122" i="57"/>
  <c r="F136" i="57"/>
  <c r="F164" i="57"/>
  <c r="D163" i="57"/>
  <c r="F163" i="57" s="1"/>
  <c r="F193" i="57"/>
  <c r="D192" i="57"/>
  <c r="F201" i="57"/>
  <c r="F223" i="57"/>
  <c r="F249" i="57"/>
  <c r="F285" i="57"/>
  <c r="F343" i="57"/>
  <c r="D342" i="57"/>
  <c r="F342" i="57" s="1"/>
  <c r="F355" i="57"/>
  <c r="F385" i="57"/>
  <c r="F391" i="57"/>
  <c r="F397" i="57"/>
  <c r="F417" i="57"/>
  <c r="F427" i="57"/>
  <c r="F431" i="57"/>
  <c r="F451" i="57"/>
  <c r="F137" i="57"/>
  <c r="F432" i="57"/>
  <c r="F260" i="57"/>
  <c r="F20" i="57"/>
  <c r="F42" i="57"/>
  <c r="F52" i="57"/>
  <c r="F60" i="57"/>
  <c r="F112" i="57"/>
  <c r="F116" i="57"/>
  <c r="F124" i="57"/>
  <c r="F126" i="57"/>
  <c r="F134" i="57"/>
  <c r="F144" i="57"/>
  <c r="D143" i="57"/>
  <c r="F174" i="57"/>
  <c r="F195" i="57"/>
  <c r="F199" i="57"/>
  <c r="F215" i="57"/>
  <c r="D214" i="57"/>
  <c r="F214" i="57" s="1"/>
  <c r="F229" i="57"/>
  <c r="F259" i="57"/>
  <c r="F275" i="57"/>
  <c r="F299" i="57"/>
  <c r="D298" i="57"/>
  <c r="F298" i="57" s="1"/>
  <c r="F305" i="57"/>
  <c r="F311" i="57"/>
  <c r="F315" i="57"/>
  <c r="F321" i="57"/>
  <c r="F327" i="57"/>
  <c r="F357" i="57"/>
  <c r="F361" i="57"/>
  <c r="F383" i="57"/>
  <c r="F389" i="57"/>
  <c r="F395" i="57"/>
  <c r="F399" i="57"/>
  <c r="F403" i="57"/>
  <c r="F407" i="57"/>
  <c r="D406" i="57"/>
  <c r="F425" i="57"/>
  <c r="F429" i="57"/>
  <c r="E191" i="57" l="1"/>
  <c r="E190" i="57" s="1"/>
  <c r="F360" i="57"/>
  <c r="F359" i="57"/>
  <c r="D14" i="57"/>
  <c r="F14" i="57" s="1"/>
  <c r="F406" i="57"/>
  <c r="D405" i="57"/>
  <c r="D463" i="57"/>
  <c r="F143" i="57"/>
  <c r="F192" i="57"/>
  <c r="D191" i="57"/>
  <c r="D13" i="57" l="1"/>
  <c r="D459" i="57" s="1"/>
  <c r="E460" i="57"/>
  <c r="E453" i="57"/>
  <c r="F463" i="57"/>
  <c r="F13" i="57"/>
  <c r="F191" i="57"/>
  <c r="D190" i="57"/>
  <c r="F405" i="57"/>
  <c r="D464" i="57"/>
  <c r="D183" i="57" l="1"/>
  <c r="F183" i="57" s="1"/>
  <c r="F459" i="57"/>
  <c r="F465" i="57"/>
  <c r="E468" i="57"/>
  <c r="E467" i="57"/>
  <c r="F464" i="57"/>
  <c r="F466" i="57" s="1"/>
  <c r="D466" i="57"/>
  <c r="D460" i="57"/>
  <c r="D461" i="57" s="1"/>
  <c r="F190" i="57"/>
  <c r="D453" i="57"/>
  <c r="D465" i="57"/>
  <c r="E462" i="57"/>
  <c r="E461" i="57"/>
  <c r="D467" i="57" l="1"/>
  <c r="D468" i="57"/>
  <c r="F453" i="57"/>
  <c r="F468" i="57" s="1"/>
  <c r="F460" i="57"/>
  <c r="F462" i="57" s="1"/>
  <c r="D462" i="57"/>
  <c r="F461" i="57"/>
  <c r="F467" i="57" l="1"/>
</calcChain>
</file>

<file path=xl/sharedStrings.xml><?xml version="1.0" encoding="utf-8"?>
<sst xmlns="http://schemas.openxmlformats.org/spreadsheetml/2006/main" count="1215" uniqueCount="873">
  <si>
    <t xml:space="preserve">                                                       </t>
  </si>
  <si>
    <t>01 СУБОТИЦА</t>
  </si>
  <si>
    <t>01</t>
  </si>
  <si>
    <t>02 ЗРЕЊАНИН</t>
  </si>
  <si>
    <t>03 КИКИНДА</t>
  </si>
  <si>
    <t>00201004 ЗЈЗ СУБОТИЦА</t>
  </si>
  <si>
    <t>04 ПАНЧЕВО</t>
  </si>
  <si>
    <t>00201005 АП СУБОТИЦА</t>
  </si>
  <si>
    <t>05 СОМБОР</t>
  </si>
  <si>
    <t>00201006 ДЗ СУБОТИЦА</t>
  </si>
  <si>
    <t>06 НОВИ САД</t>
  </si>
  <si>
    <t>07 СРЕМСКА МИТРОВИЦА</t>
  </si>
  <si>
    <t>02</t>
  </si>
  <si>
    <t>00202001 ДЗ ЖИТИШТЕ</t>
  </si>
  <si>
    <t>08 ШАБАЦ</t>
  </si>
  <si>
    <t>00202003 ДЗ Н  БЕЧЕЈ</t>
  </si>
  <si>
    <t>09 ВАЉЕВО</t>
  </si>
  <si>
    <t>00202004 ДЗ СЕЧАЊ</t>
  </si>
  <si>
    <t>10 СМЕДЕРЕВО</t>
  </si>
  <si>
    <t>11 ПОЖАРЕВАЦ</t>
  </si>
  <si>
    <t>12 КРАГУЈЕВАЦ</t>
  </si>
  <si>
    <t>00202007 СП Б МЕЛЕНЦИ</t>
  </si>
  <si>
    <t>13 ЈАГОДИНА</t>
  </si>
  <si>
    <t>00202008 СП Б ЗРЕЊАНИН</t>
  </si>
  <si>
    <t>14 БОР</t>
  </si>
  <si>
    <t>00202009 ЗЈЗ ЗРЕЊАНИН</t>
  </si>
  <si>
    <t>15 ЗАЈЕЧАР</t>
  </si>
  <si>
    <t>00202010 АП ЗРЕЊАНИН</t>
  </si>
  <si>
    <t>16 УЖИЦЕ</t>
  </si>
  <si>
    <t>03</t>
  </si>
  <si>
    <t>00203001 ДЗ АДА</t>
  </si>
  <si>
    <t>17 ЧАЧАК</t>
  </si>
  <si>
    <t>00203002 ДЗ КАЊИЖА</t>
  </si>
  <si>
    <t>18 КРАЉЕВО</t>
  </si>
  <si>
    <t>00203003 ДЗ Н  КНЕЖЕВАЦ</t>
  </si>
  <si>
    <t>19 КРУШЕВАЦ</t>
  </si>
  <si>
    <t>00203004 ДЗ ЧОКА</t>
  </si>
  <si>
    <t>20 НИШ</t>
  </si>
  <si>
    <t>21 ПРОКУПЉЕ</t>
  </si>
  <si>
    <t>22 ПИРОТ</t>
  </si>
  <si>
    <t>00203007 СП Б Н КНЕЖЕВАЦ</t>
  </si>
  <si>
    <t>23 ЛЕСКОВАЦ</t>
  </si>
  <si>
    <t>00203008 РХ КАЊИЖА</t>
  </si>
  <si>
    <t>24 ВРАЊЕ</t>
  </si>
  <si>
    <t>00203009 ЗЈЗ КИКИНДА</t>
  </si>
  <si>
    <t>25 ГРАЧАНИЦА</t>
  </si>
  <si>
    <t>00203010 АП КИКИНДА</t>
  </si>
  <si>
    <t>28 КОСОВСКА МИТРОВИЦА</t>
  </si>
  <si>
    <t>04</t>
  </si>
  <si>
    <t>00204001 ДЗ АЛИБУНАР</t>
  </si>
  <si>
    <t>29 ГЊИЛАНЕ</t>
  </si>
  <si>
    <t>00204002 ДЗ Б  ЦРКВА</t>
  </si>
  <si>
    <t>30 БЕОГРАД</t>
  </si>
  <si>
    <t>00204003 ДЗ КОВАЧИЦА</t>
  </si>
  <si>
    <t>00204004 ДЗ КОВИН</t>
  </si>
  <si>
    <t>00204005 ДЗ ОПОВО</t>
  </si>
  <si>
    <t>00204006 ДЗ ПЛАНДИШТЕ</t>
  </si>
  <si>
    <t>00204009 СП Б Б ЦРКВА</t>
  </si>
  <si>
    <t>00204010 СП Б ВРШАЦ</t>
  </si>
  <si>
    <t>00204011 СП Б КОВИН</t>
  </si>
  <si>
    <t>00204012 ЗЈЗ ПАНЧЕВО</t>
  </si>
  <si>
    <t>00204013 АП ПАНЧЕВО</t>
  </si>
  <si>
    <t>00204014 АП ВРШАЦ</t>
  </si>
  <si>
    <t>00204015 ДЗ ВРШАЦ</t>
  </si>
  <si>
    <t>05</t>
  </si>
  <si>
    <t>00205001 ДЗ АПАТИН</t>
  </si>
  <si>
    <t>00205002 ДЗ КУЛА</t>
  </si>
  <si>
    <t>00205003 ДЗ ОЏАЦИ</t>
  </si>
  <si>
    <t>00205005 ЗЈЗ СОМБОР</t>
  </si>
  <si>
    <t>00205006 АП СОМБОР</t>
  </si>
  <si>
    <t>06</t>
  </si>
  <si>
    <t>00206001 ДЗ БАЧ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</si>
  <si>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</si>
  <si>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</si>
  <si>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</si>
  <si>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</si>
  <si>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</si>
  <si>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</si>
  <si>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</si>
  <si>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00206012 ТРАНСФУЗИЈА НОВИ САД</t>
  </si>
  <si>
    <t>00206013 ЗЗ РЕУМ  Н  САД</t>
  </si>
  <si>
    <t>00206014 ИНСТ ЈЗ НОВИ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</si>
  <si>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</si>
  <si>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</si>
  <si>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</si>
  <si>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</si>
  <si>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</si>
  <si>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</si>
  <si>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</si>
  <si>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</si>
  <si>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00206023 ПАСТЕРОВ ЗАВОД НОВИ САД</t>
  </si>
  <si>
    <t>00206024 АП  Н САД</t>
  </si>
  <si>
    <t>00206025 ХМП Н САД</t>
  </si>
  <si>
    <t>07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</si>
  <si>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</si>
  <si>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</si>
  <si>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</si>
  <si>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</si>
  <si>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</si>
  <si>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00207007 СП Б СЛАНКАМЕН</t>
  </si>
  <si>
    <t>00207008 ЗЈЗ С. МИТРОВИЦА</t>
  </si>
  <si>
    <t>00207009 РХ ВРДНИК</t>
  </si>
  <si>
    <t>00207011 ДЗ ИРИГ</t>
  </si>
  <si>
    <t>08</t>
  </si>
  <si>
    <t>00208001 ДЗ БОГАТИЋ</t>
  </si>
  <si>
    <t>00208002 ДЗ ЉУБОВИЈА</t>
  </si>
  <si>
    <t>00208005 РХ КОВИЉАЧА</t>
  </si>
  <si>
    <t>00208006 ЗЈЗ ШАБАЦ</t>
  </si>
  <si>
    <t>00208007 АУ ЛОЗНИЦА</t>
  </si>
  <si>
    <t>00208008 АП ШАБАЦ</t>
  </si>
  <si>
    <t>00208009 ОБ ШАБАЦ</t>
  </si>
  <si>
    <t>00208010 ДЗ ШАБАЦ</t>
  </si>
  <si>
    <t>00208011 ДЗ ВЛАДИМИРЦИ</t>
  </si>
  <si>
    <t>00208012 ДЗ КОЦЕЉЕВА</t>
  </si>
  <si>
    <t>09</t>
  </si>
  <si>
    <t>00209001 ДЗ УБ</t>
  </si>
  <si>
    <t>00209003 АП ВАЉЕВО</t>
  </si>
  <si>
    <t>00209004 ДЗ ЛАЈКОВАЦ</t>
  </si>
  <si>
    <t>00209005 ЗЈЗ ВАЉЕВО</t>
  </si>
  <si>
    <t>10</t>
  </si>
  <si>
    <t>00210002 ОБ С ПАЛАНКА</t>
  </si>
  <si>
    <t>00210003 АП С  ПАЛАНКА</t>
  </si>
  <si>
    <t>00210004 АП СМЕДЕРЕВО</t>
  </si>
  <si>
    <t>00210005 ДЗ В  ПЛАНА</t>
  </si>
  <si>
    <t>00210006 ДЗ С  ПАЛАНКА</t>
  </si>
  <si>
    <t>00210007 АП В  ПЛАНА</t>
  </si>
  <si>
    <t>11</t>
  </si>
  <si>
    <t>00211001 ДЗ В  ГРАДИШТЕ</t>
  </si>
  <si>
    <t>00211002 ДЗ ЖАГУБИЦА</t>
  </si>
  <si>
    <t>00211005 ЗЈЗ ПОЖАРЕВАЦ</t>
  </si>
  <si>
    <t>00211006 АП ПОЖАРЕВАЦ</t>
  </si>
  <si>
    <t>00211007 ДЗ ЖАБАРИ</t>
  </si>
  <si>
    <t>12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</si>
  <si>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</si>
  <si>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</si>
  <si>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</si>
  <si>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</si>
  <si>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</si>
  <si>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</si>
  <si>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</si>
  <si>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</si>
  <si>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</si>
  <si>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</si>
  <si>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00212011 ИНСТ ЈЗ КРАГУЈЕВАЦ</t>
  </si>
  <si>
    <t>00212012 АП КРАГУЈЕВАЦ</t>
  </si>
  <si>
    <t>00212013 АП АРАНЂЕЛОВАЦ</t>
  </si>
  <si>
    <t>00212014 ХМП КРАГУЈЕВАЦ</t>
  </si>
  <si>
    <t>13</t>
  </si>
  <si>
    <t>00213001 ДЗ ДЕСПОТОВАЦ</t>
  </si>
  <si>
    <t>00213002 ДЗ СВИЛАЈНАЦ</t>
  </si>
  <si>
    <t>00213005 ЗЈЗ ЋУПРИЈА</t>
  </si>
  <si>
    <t>00213007 ДЗ РЕКОВАЦ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</si>
  <si>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</si>
  <si>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</si>
  <si>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</si>
  <si>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</si>
  <si>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</si>
  <si>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14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</si>
  <si>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</si>
  <si>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</si>
  <si>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</si>
  <si>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</si>
  <si>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</si>
  <si>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15</t>
  </si>
  <si>
    <t>00215001 ДЗ БОЉЕВАЦ</t>
  </si>
  <si>
    <t>00215002 ЗЦ КЊАЖЕВАЦ</t>
  </si>
  <si>
    <t>00215003 ЗЦ ЗАЈЕЧАР</t>
  </si>
  <si>
    <t>00215004 РХ ГАМЗИГРАД</t>
  </si>
  <si>
    <t>00215005 ЗЈЗ ЗАЈЕЧАР</t>
  </si>
  <si>
    <t>00215006 АП ЗАЈЕЧАР</t>
  </si>
  <si>
    <t>16</t>
  </si>
  <si>
    <t>00216001 ЗЦ УЖИЦЕ</t>
  </si>
  <si>
    <t>00216003 РХ ЗЛАТИБОР</t>
  </si>
  <si>
    <t>00216004 ЗЈЗ УЖИЦЕ</t>
  </si>
  <si>
    <t>00216005 АП УЖИЦЕ</t>
  </si>
  <si>
    <t>17</t>
  </si>
  <si>
    <t>00217003 РХ ИВАЊИЦА</t>
  </si>
  <si>
    <t>00217004 ЗЈЗ ЧАЧАК</t>
  </si>
  <si>
    <t>00217005 АП ЧАЧАК</t>
  </si>
  <si>
    <t>00217006 АП Г  МИЛАНОВАЦ</t>
  </si>
  <si>
    <t>18</t>
  </si>
  <si>
    <t>00218001 ДЗ РАШКА</t>
  </si>
  <si>
    <t>00218004 ЗЈЗ КРАЉЕВО</t>
  </si>
  <si>
    <t>00218005 СП Б НОВИ ПАЗАР</t>
  </si>
  <si>
    <t>00218006 РХ ВРЊАЧКА БАЊА</t>
  </si>
  <si>
    <t>00218007 СП Б МАТАРУШКА БАЊА</t>
  </si>
  <si>
    <t>00218008 АУ КРАЉЕВО</t>
  </si>
  <si>
    <t>00218009 ДЗ ТУТИН</t>
  </si>
  <si>
    <t>00218010 ДЗ ВРЊАЧКА БАЊА</t>
  </si>
  <si>
    <t>00218011 СП Б ВРЊАЧКА БАЊА</t>
  </si>
  <si>
    <t>19</t>
  </si>
  <si>
    <t>00219001 ДЗ ТРСТЕНИК</t>
  </si>
  <si>
    <t>00219003 СП Б РИБАРСКА БАЊА</t>
  </si>
  <si>
    <t>00219004 ЗЈЗ КРУШЕВАЦ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</si>
  <si>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</si>
  <si>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</si>
  <si>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</si>
  <si>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</si>
  <si>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</si>
  <si>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20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</si>
  <si>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</si>
  <si>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</si>
  <si>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</si>
  <si>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</si>
  <si>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</si>
  <si>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</si>
  <si>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</si>
  <si>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</si>
  <si>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</si>
  <si>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</si>
  <si>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</si>
  <si>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</si>
  <si>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</si>
  <si>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</si>
  <si>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</si>
  <si>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</si>
  <si>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</si>
  <si>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</si>
  <si>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</si>
  <si>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00220021 ИНСТ ЈЗ НИШ</t>
  </si>
  <si>
    <t>00220022 АУ НИШ</t>
  </si>
  <si>
    <t>21</t>
  </si>
  <si>
    <t>00221001 ДЗ КУРШУМЛИЈА</t>
  </si>
  <si>
    <t>00221002 ДЗ БЛАЦЕ</t>
  </si>
  <si>
    <t>00221005 АП ПРОКУПЉЕ</t>
  </si>
  <si>
    <t>00221006 ДЗ ЖИТОРАЂА</t>
  </si>
  <si>
    <t>22</t>
  </si>
  <si>
    <t>00222001 ДЗ БЕЛА ПАЛАНКА</t>
  </si>
  <si>
    <t>00222003 ЗЈЗ ПИРОТ</t>
  </si>
  <si>
    <t>00222004 АП ПИРОТ</t>
  </si>
  <si>
    <t>00222005 ДЗ БАБУШНИЦА</t>
  </si>
  <si>
    <t>00222006 ДЗ ДИМИТРОВГРАД</t>
  </si>
  <si>
    <t>23</t>
  </si>
  <si>
    <t>00223001 ДЗ БОЈНИК</t>
  </si>
  <si>
    <t>00223003 ЗЈЗ ЛЕСКОВАЦ</t>
  </si>
  <si>
    <t>00223004 АП ЛЕСКОВАЦ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</si>
  <si>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</si>
  <si>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</si>
  <si>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</si>
  <si>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</si>
  <si>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</si>
  <si>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</si>
  <si>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24</t>
  </si>
  <si>
    <t>00224001 ЗЦ ВРАЊЕ</t>
  </si>
  <si>
    <t>00224002 ЗЦ СУРДУЛИЦА</t>
  </si>
  <si>
    <t>00224003 СП Б СУРДУЛИЦА</t>
  </si>
  <si>
    <t>00224004 СП Б БУЈАНОВАЧКА БАЊА</t>
  </si>
  <si>
    <t>00224005 РХ ВРАЊСКА БАЊА</t>
  </si>
  <si>
    <t>00224006 ЗЈЗ ВРАЊЕ</t>
  </si>
  <si>
    <t>00224007 АП ВРАЊЕ</t>
  </si>
  <si>
    <t>00224008 ДЗ ВЛАДИЧИН ХАН</t>
  </si>
  <si>
    <t>00224009 ДЗ БУЈАНОВАЦ</t>
  </si>
  <si>
    <t>00224010 ДЗ БОСИЛЕГРАД</t>
  </si>
  <si>
    <t>00224011 АП БУЈАНОВАЦ</t>
  </si>
  <si>
    <t>00224012 ДЗ ПРЕШЕВО</t>
  </si>
  <si>
    <t>25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</si>
  <si>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</si>
  <si>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</si>
  <si>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</si>
  <si>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</si>
  <si>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</si>
  <si>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</si>
  <si>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</si>
  <si>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</si>
  <si>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</si>
  <si>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</si>
  <si>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</si>
  <si>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</si>
  <si>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</si>
  <si>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</si>
  <si>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</si>
  <si>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</si>
  <si>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</si>
  <si>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28</t>
  </si>
  <si>
    <t>00228001 ДЗ ЗВЕЧАН</t>
  </si>
  <si>
    <t>00228002 ЗЦ К  МИТРОВИЦА</t>
  </si>
  <si>
    <t>00228003 АУ К. МИТРОВИЦА</t>
  </si>
  <si>
    <t>00228004 ЗЈЗ К. МИТРОВИЦА</t>
  </si>
  <si>
    <t>29</t>
  </si>
  <si>
    <t>00229001 АП ГЊИЛАНЕ</t>
  </si>
  <si>
    <t>00229002 ЗЦ ГЊИЛАНЕ</t>
  </si>
  <si>
    <t>30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</si>
  <si>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</si>
  <si>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</si>
  <si>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</si>
  <si>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</si>
  <si>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</si>
  <si>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</si>
  <si>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</si>
  <si>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</si>
  <si>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</si>
  <si>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</si>
  <si>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</si>
  <si>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</si>
  <si>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</si>
  <si>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</si>
  <si>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</si>
  <si>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</si>
  <si>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</si>
  <si>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</si>
  <si>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</si>
  <si>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</si>
  <si>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</si>
  <si>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</si>
  <si>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</si>
  <si>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00230024 ГЗЈЗ БГД</t>
  </si>
  <si>
    <t>00230025 АТД БГД</t>
  </si>
  <si>
    <t>00230026 НЕФРО ЛАЗАРЕВАЦ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</si>
  <si>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</si>
  <si>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</si>
  <si>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</si>
  <si>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</si>
  <si>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</si>
  <si>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</si>
  <si>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</si>
  <si>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</si>
  <si>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</si>
  <si>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</si>
  <si>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</si>
  <si>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</si>
  <si>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</si>
  <si>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</si>
  <si>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</si>
  <si>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</si>
  <si>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</si>
  <si>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</si>
  <si>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</si>
  <si>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</si>
  <si>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</si>
  <si>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</si>
  <si>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</si>
  <si>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00230052 АП БГД</t>
  </si>
  <si>
    <t>00230053 ИНСТ ЈЗ СРБИЈЕ</t>
  </si>
  <si>
    <t>00230055 ВМА БЕОГРАД</t>
  </si>
  <si>
    <t>00312001 ЗЗЗ РАДНИКА ЗАСТАВЕ КРАГУЈЕВАЦ</t>
  </si>
  <si>
    <t>ОСИГУРАЊЕ - БЕОГРАД</t>
  </si>
  <si>
    <t>00202011 ДЗ ЗРЕЊАНИН</t>
  </si>
  <si>
    <t>00202012 ОБ ЗРЕЊАНИН</t>
  </si>
  <si>
    <t>Јована Мариновића 2</t>
  </si>
  <si>
    <t>00206026 ДЗ ВРБАС</t>
  </si>
  <si>
    <t>00206027 ОБ ВРБАС</t>
  </si>
  <si>
    <t>00206028 АП ВРБАС</t>
  </si>
  <si>
    <t>00207012 ДЗ С МИТРОВИЦА</t>
  </si>
  <si>
    <t>00207013 ОБ С МИТРОВИЦА</t>
  </si>
  <si>
    <t>00201001 ДЗ Б ТОПОЛА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</si>
  <si>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</si>
  <si>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</si>
  <si>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</si>
  <si>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</si>
  <si>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</si>
  <si>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</si>
  <si>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</si>
  <si>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</si>
  <si>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00207010 АП С  МИТРОВИЦА</t>
  </si>
  <si>
    <t>00230057 МЕДИЦИНА РАДА СРБИЈЕ</t>
  </si>
  <si>
    <t>00217007 ДЗ Г МИЛАНОВАЦ</t>
  </si>
  <si>
    <t>00217008 ОБ Г МИЛАНОВАЦ</t>
  </si>
  <si>
    <t>00204017 ДЗ ПАНЧЕВО</t>
  </si>
  <si>
    <t>00204018 ОБ ПАНЧЕВО</t>
  </si>
  <si>
    <t>00205009 СПБ ЈУНАКОВИЋ АПАТИН</t>
  </si>
  <si>
    <t>00203011 ДЗ КИКИНДА</t>
  </si>
  <si>
    <t>00203013 ДЗ СЕНТА</t>
  </si>
  <si>
    <t>00203014 ОБ СЕНТА</t>
  </si>
  <si>
    <t>00203015 АП СЕНТА</t>
  </si>
  <si>
    <t>00221007 ДЗ ПРОКУПЉЕ</t>
  </si>
  <si>
    <t>00209007 ДЗ ВАЉЕВО</t>
  </si>
  <si>
    <t>00209008 ДЗ ОСЕЧИНА</t>
  </si>
  <si>
    <t>00209009 ДЗ ЉИГ</t>
  </si>
  <si>
    <t>00209010 ДЗ МИОНИЦА</t>
  </si>
  <si>
    <t>00211008 ДЗ ГОЛУБАЦ</t>
  </si>
  <si>
    <t>00211009 ДЗ КУЧЕВО</t>
  </si>
  <si>
    <t>00211010 ДЗ МАЛО ЦРНИЋЕ</t>
  </si>
  <si>
    <t>00203012 OБ КИКИНДА</t>
  </si>
  <si>
    <t>00222007 ДЗ ПИРОТ</t>
  </si>
  <si>
    <t>00222008 ОБ ПИРОТ</t>
  </si>
  <si>
    <t>00211011 ДЗ ПОЖАРЕВАЦ</t>
  </si>
  <si>
    <t>00208013 ДЗ ЛОЗНИЦА</t>
  </si>
  <si>
    <t>00208014 ДЗ КРУПАЊ</t>
  </si>
  <si>
    <t>00208015 ДЗ МАЛИ ЗВОРНИК</t>
  </si>
  <si>
    <t>00208016 ОБ ЛОЗНИЦА</t>
  </si>
  <si>
    <t>00210008 ОБ СМЕДЕРЕВО</t>
  </si>
  <si>
    <t>РЕПУБЛИЧКИ ФОНД ЗА ЗДРАВСТВЕНО</t>
  </si>
  <si>
    <t>00211012 OБ ПОЖАРЕВАЦ</t>
  </si>
  <si>
    <t>00218012 ДЗ НОВИ ПАЗАР</t>
  </si>
  <si>
    <t>00221008 ОБ ПРОКУПЉЕ</t>
  </si>
  <si>
    <t>33 НОВИ ПАЗАР</t>
  </si>
  <si>
    <t>00206029 ВМЦ НОВИ САД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</si>
  <si>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</si>
  <si>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</si>
  <si>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</si>
  <si>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</si>
  <si>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</si>
  <si>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00220024 ВОЈНА БОЛНИЦА НИШ</t>
  </si>
  <si>
    <t>_____________________________</t>
  </si>
  <si>
    <t>00209011 ОБ ВАЉЕВО</t>
  </si>
  <si>
    <t>00219012 ОБ КРУШЕВАЦ</t>
  </si>
  <si>
    <t>00211013 ДЗ ПЕТРОВАЦ НА МЛАВИ</t>
  </si>
  <si>
    <t>00211014 ОБ ПЕТРОВАЦ НА МЛАВИ</t>
  </si>
  <si>
    <t>00219013 ДЗ КРУШЕВАЦ</t>
  </si>
  <si>
    <t>00220025 ДЗ АЛЕКСИНАЦ</t>
  </si>
  <si>
    <t>00220026 ОБ АЛЕКСИНАЦ</t>
  </si>
  <si>
    <t>00224013 ДЗ ТРГОВИШТЕ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</si>
  <si>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</si>
  <si>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</si>
  <si>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</si>
  <si>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</si>
  <si>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</si>
  <si>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I. УКУПНИ ПРИХОДИ И ПРИМАЊА</t>
  </si>
  <si>
    <t>Ознака ОП</t>
  </si>
  <si>
    <t>Број конта</t>
  </si>
  <si>
    <t>Опис</t>
  </si>
  <si>
    <t xml:space="preserve">Укупно  </t>
  </si>
  <si>
    <t>од ООСО</t>
  </si>
  <si>
    <t>из других извора (осим ООСО)</t>
  </si>
  <si>
    <t>ТЕКУЋИ ПРИХОДИ И ПРИМАЊА ОД ПРОДАЈЕ НЕФИНАНСИЈСКЕ ИМОВИНЕ (5002 + 5106)</t>
  </si>
  <si>
    <t>ТЕКУЋИ ПРИХОДИ (5003 + 5047 + 5057 + 5069 + 5094 + 5099 + 5103)</t>
  </si>
  <si>
    <t>ПОРЕЗИ 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</si>
  <si>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</si>
  <si>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</si>
  <si>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</si>
  <si>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</si>
  <si>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</si>
  <si>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</si>
  <si>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</si>
  <si>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</si>
  <si>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</si>
  <si>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</si>
  <si>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</si>
  <si>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</si>
  <si>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</si>
  <si>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5018 до 5022)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</si>
  <si>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</si>
  <si>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</si>
  <si>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</si>
  <si>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</si>
  <si>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</si>
  <si>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</si>
  <si>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</si>
  <si>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</si>
  <si>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</si>
  <si>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</si>
  <si>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</si>
  <si>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</si>
  <si>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</si>
  <si>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</si>
  <si>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</si>
  <si>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</si>
  <si>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</si>
  <si>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</si>
  <si>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</si>
  <si>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</si>
  <si>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</si>
  <si>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</si>
  <si>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</si>
  <si>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</si>
  <si>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</si>
  <si>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</si>
  <si>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</si>
  <si>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</si>
  <si>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</si>
  <si>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</si>
  <si>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</si>
  <si>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</si>
  <si>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</si>
  <si>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</si>
  <si>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</si>
  <si>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</si>
  <si>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</si>
  <si>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</si>
  <si>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</si>
  <si>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ДОНАЦИЈЕ, ПОМОЋИ И ТРАНСФЕРИ (5058 + 5061 + 5066)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</si>
  <si>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</si>
  <si>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</si>
  <si>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</si>
  <si>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(од 5062 до 5065)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</si>
  <si>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</si>
  <si>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</si>
  <si>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</si>
  <si>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</si>
  <si>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ТРАНСФЕРИ ОД ДРУГИХ НИВОА ВЛАСТИ (5067 + 5068)</t>
  </si>
  <si>
    <t>Текући трансфери од других нивоа власти</t>
  </si>
  <si>
    <t>Капитални трансфери од других нивоа власти</t>
  </si>
  <si>
    <t>ДРУГИ ПРИХОДИ (5070 + 5077 + 5082 + 5089 + 5092)</t>
  </si>
  <si>
    <t>ПРИХОДИ ОД ИМОВИНЕ (од 5071 до 5076)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</si>
  <si>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</si>
  <si>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</si>
  <si>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</si>
  <si>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</si>
  <si>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</si>
  <si>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</si>
  <si>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5078 до 5081)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</si>
  <si>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</si>
  <si>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</si>
  <si>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</si>
  <si>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</si>
  <si>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5083 до 5088)</t>
  </si>
  <si>
    <t>Приходи од новчаних казни за кривична дела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</si>
  <si>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</si>
  <si>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</si>
  <si>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</si>
  <si>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</si>
  <si>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</si>
  <si>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(5090 + 5091)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</si>
  <si>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</si>
  <si>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</si>
  <si>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(5093)</t>
  </si>
  <si>
    <t>Мешовити и неодређени приходи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</si>
  <si>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</si>
  <si>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</si>
  <si>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</t>
  </si>
  <si>
    <t>МЕМОРАНДУМСКЕ СТАВКЕ ЗА РЕФУНДАЦИЈУ РАСХОДА ИЗ ПРЕТХОДНЕ ГОДИНЕ (5098)</t>
  </si>
  <si>
    <t>Меморандумске ставке за рефундацију расхода из претходне године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</si>
  <si>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</si>
  <si>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</si>
  <si>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</si>
  <si>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</si>
  <si>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(5104)</t>
  </si>
  <si>
    <t>ПРИХОДИ ИЗ БУЏЕТА (5105)</t>
  </si>
  <si>
    <t>Приходи из буџета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</si>
  <si>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</si>
  <si>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</si>
  <si>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</si>
  <si>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непокретности</t>
  </si>
  <si>
    <t>ПРИМАЊА ОД ПРОДАЈЕ ПОКРЕТНЕ ИМОВИНЕ (5111)</t>
  </si>
  <si>
    <t>Примања од продаје покретне имовине</t>
  </si>
  <si>
    <t>ПРИМАЊА ОД ПРОДАЈЕ ОСТАЛИХ ОСНОВНИХ СРЕДСТАВА (5113)</t>
  </si>
  <si>
    <t>Примања од продаје осталих основних средстава</t>
  </si>
  <si>
    <t>ПРИМАЊА ОД ПРОДАЈЕ ЗАЛИХА (5115 + 5117 + 5119)</t>
  </si>
  <si>
    <t>ПРИМАЊА ОД ПРОДАЈЕ РОБНИХ РЕЗЕРВИ (5116)</t>
  </si>
  <si>
    <t>Примања од продаје робних резерви</t>
  </si>
  <si>
    <t>ПРИМАЊА ОД ПРОДАЈЕ ЗАЛИХА  ПРОИЗВОДЊЕ (5118)</t>
  </si>
  <si>
    <t>Примања од продаје залиха производње</t>
  </si>
  <si>
    <t>ПРИМАЊА ОД ПРОДАЈЕ РОБЕ ЗА ДАЉУ ПРОДАЈУ (5120)</t>
  </si>
  <si>
    <t>Примања од продаје робе за даљу продају</t>
  </si>
  <si>
    <t>ПРИМАЊА ОД ПРОДАЈЕ ДРАГОЦЕНОСТИ (5122)</t>
  </si>
  <si>
    <t>ПРИМАЊА ОД ПРОДАЈЕ ДРАГОЦЕНОСТИ (5123)</t>
  </si>
  <si>
    <t>Примања од продаје драгоцености</t>
  </si>
  <si>
    <t>ПРИМАЊА ОД ПРОДАЈЕ ПРИРОДНЕ ИМОВИНЕ (5125 + 5127 + 5129)</t>
  </si>
  <si>
    <t>ПРИМАЊА ОД ПРОДАЈЕ ЗЕМЉИШТА (5126)</t>
  </si>
  <si>
    <t>Примања од продаје земљишта</t>
  </si>
  <si>
    <t>ПРИМАЊА ОД ПРОДАЈЕ ПОДЗЕМНИХ БЛАГА (5128)</t>
  </si>
  <si>
    <t>Примања од продаје подземних блага</t>
  </si>
  <si>
    <t>ПРИМАЊА ОД ПРОДАЈЕ ШУМА И ВОДА (5130)</t>
  </si>
  <si>
    <t>Примања од продаје шума и вода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</si>
  <si>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</si>
  <si>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</si>
  <si>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</si>
  <si>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</si>
  <si>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</si>
  <si>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</si>
  <si>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</si>
  <si>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</si>
  <si>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</si>
  <si>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</si>
  <si>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</si>
  <si>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</si>
  <si>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5144 до 5150)</t>
  </si>
  <si>
    <t>Примања од емитовања хартија од вредности, изузев акција, на иностраном финансијском тржишту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</si>
  <si>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</si>
  <si>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</si>
  <si>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задуживања од иностраних пословних банака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</si>
  <si>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</si>
  <si>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</si>
  <si>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</si>
  <si>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</si>
  <si>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</si>
  <si>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</si>
  <si>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</si>
  <si>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</si>
  <si>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</si>
  <si>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</si>
  <si>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</si>
  <si>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</si>
  <si>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</si>
  <si>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</si>
  <si>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5163 до 5170)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</si>
  <si>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</si>
  <si>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</si>
  <si>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</si>
  <si>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</si>
  <si>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</si>
  <si>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</si>
  <si>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</si>
  <si>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</si>
  <si>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+ 5131)</t>
  </si>
  <si>
    <t>II. УКУПНИ РАСХОДИ И ИЗДАЦИ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</si>
  <si>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</si>
  <si>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</si>
  <si>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</si>
  <si>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</si>
  <si>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Плате, додаци и накнаде запослених</t>
  </si>
  <si>
    <t>СОЦИЈАЛНИ ДОПРИНОСИ НА ТЕРЕТ ПОСЛОДАВЦА (од 5178 до 5180)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</si>
  <si>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</si>
  <si>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</si>
  <si>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</si>
  <si>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 (5182)</t>
  </si>
  <si>
    <t>Накнаде у натури</t>
  </si>
  <si>
    <t>СОЦИЈАЛНА ДАВАЊА ЗАПОСЛЕНИМА (од 5184 до 5187)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</si>
  <si>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</si>
  <si>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</si>
  <si>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</si>
  <si>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</si>
  <si>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НАКНАДА ТРОШКОВА ЗА ЗАПОСЛЕНЕ (5189)</t>
  </si>
  <si>
    <t>Накнаде трошкова за запослене</t>
  </si>
  <si>
    <t>НАГРАДЕ ЗАПОСЛЕНИМА И ОСТАЛИ ПОСЕБНИ РАСХОДИ (5191)</t>
  </si>
  <si>
    <t>Награде запосленима и остали посебни расходи</t>
  </si>
  <si>
    <t>ПОСЛАНИЧКИ ДОДАТАК (5193)</t>
  </si>
  <si>
    <t>Посланички додатак</t>
  </si>
  <si>
    <t>СУДИЈСКИ ДОДАТАК (5195)</t>
  </si>
  <si>
    <t>Судијски додатак</t>
  </si>
  <si>
    <t xml:space="preserve">КОРИШЋЕЊЕ УСЛУГА И РОБА (5197 + 5205 + 5211 + 5220 + 5228 + 5231) </t>
  </si>
  <si>
    <t>СТАЛНИ ТРОШКОВИ (од 5198 до 5204)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</si>
  <si>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</si>
  <si>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</si>
  <si>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</si>
  <si>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</si>
  <si>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</si>
  <si>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</si>
  <si>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</si>
  <si>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5206 до 5210)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</si>
  <si>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</si>
  <si>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</si>
  <si>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</si>
  <si>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</si>
  <si>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</si>
  <si>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5212 до 5219)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</si>
  <si>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</si>
  <si>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</si>
  <si>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</si>
  <si>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</si>
  <si>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</si>
  <si>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</si>
  <si>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</si>
  <si>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</si>
  <si>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5221 до 5227)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</si>
  <si>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</si>
  <si>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</si>
  <si>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</si>
  <si>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</si>
  <si>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</si>
  <si>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</si>
  <si>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</si>
  <si>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(5229 + 5230)</t>
  </si>
  <si>
    <t>Текуће поправке и одржавање зграда и објеката</t>
  </si>
  <si>
    <t>Текуће поправке и одржавање опреме</t>
  </si>
  <si>
    <t>МАТЕРИЈАЛ (од 5232 до 5240)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</si>
  <si>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</si>
  <si>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</si>
  <si>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</si>
  <si>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</si>
  <si>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</si>
  <si>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</si>
  <si>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</si>
  <si>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</si>
  <si>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</si>
  <si>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</si>
  <si>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</si>
  <si>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</si>
  <si>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опреме</t>
  </si>
  <si>
    <t>Амортизација осталих некретнина и опреме</t>
  </si>
  <si>
    <t>АМОРТИЗАЦИЈА КУЛТИВИСАНЕ ИМОВИНЕ (5247)</t>
  </si>
  <si>
    <t>Амортизација култивисане опреме</t>
  </si>
  <si>
    <t>УПОТРЕБА ДРАГОЦЕНОСТИ (5249)</t>
  </si>
  <si>
    <t>Употреба драгоцености</t>
  </si>
  <si>
    <t>УПОТРЕБА ПРИРОДНЕ ИМОВИНЕ (од 5251 до 5253)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</si>
  <si>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</si>
  <si>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</si>
  <si>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</si>
  <si>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(5255)</t>
  </si>
  <si>
    <t>Амортизација нематеријалне имовине</t>
  </si>
  <si>
    <t>ОТПЛАТА КАМАТА И ПРАТЕЋИ ТРОШКОВИ ЗАДУЖИВАЊА (5257 + 5267 + 5274 + 5276)</t>
  </si>
  <si>
    <t>ОТПЛАТЕ ДОМАЋИХ КАМАТА (од 5258 до 5266)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</si>
  <si>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</si>
  <si>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</si>
  <si>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</si>
  <si>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</si>
  <si>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</si>
  <si>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</si>
  <si>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</si>
  <si>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</si>
  <si>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5268 до 5273)</t>
  </si>
  <si>
    <t>Отплата камата на хартије од вредности емитоване на иностраном финансијском тржишту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</si>
  <si>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</si>
  <si>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</si>
  <si>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</si>
  <si>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</si>
  <si>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</si>
  <si>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(5275)</t>
  </si>
  <si>
    <t>Отплата камата по гаранцијама</t>
  </si>
  <si>
    <t>ПРАТЕЋИ ТРОШКОВИ ЗАДУЖИВАЊА (од 5277 до 5279)</t>
  </si>
  <si>
    <t>Негативне курсне разлике</t>
  </si>
  <si>
    <t>Казне за кашњење</t>
  </si>
  <si>
    <t>Остали пратећи трошкови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</si>
  <si>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</si>
  <si>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</si>
  <si>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</si>
  <si>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</si>
  <si>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(5285 + 5286)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</si>
  <si>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</si>
  <si>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</si>
  <si>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(5288 + 5289)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</si>
  <si>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</si>
  <si>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</si>
  <si>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(5291 + 5292)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</si>
  <si>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</si>
  <si>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</si>
  <si>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(5294 + 5297 + 5300 + 5303 + 5306)</t>
  </si>
  <si>
    <t>ДОНАЦИЈЕ СТРАНИМ ВЛАДАМА (5295 + 5296)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</si>
  <si>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</si>
  <si>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</si>
  <si>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(5298 + 5299)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</si>
  <si>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</si>
  <si>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</si>
  <si>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</si>
  <si>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</si>
  <si>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</si>
  <si>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(5304 + 5305)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</si>
  <si>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</si>
  <si>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</si>
  <si>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(5307 + 5308)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</si>
  <si>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</si>
  <si>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</si>
  <si>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</si>
  <si>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</si>
  <si>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</si>
  <si>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</si>
  <si>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</si>
  <si>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5315 до 5323)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</si>
  <si>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</si>
  <si>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</si>
  <si>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</si>
  <si>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</si>
  <si>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</si>
  <si>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</si>
  <si>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</si>
  <si>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</si>
  <si>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</si>
  <si>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ОСТАЛИ РАСХОДИ (5325 + 5328 + 5332 + 5334 + 5337 + 5339)</t>
  </si>
  <si>
    <t>ДОТАЦИЈЕ НЕВЛАДИНИМ ОРГАНИЗАЦИЈАМА (5326 + 5327)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</si>
  <si>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</si>
  <si>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</si>
  <si>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5329 до 5331)</t>
  </si>
  <si>
    <t>Остали порези</t>
  </si>
  <si>
    <t>Обавезне таксе</t>
  </si>
  <si>
    <t>Новчане казне и пенали</t>
  </si>
  <si>
    <t>НОВЧАНЕ КАЗНЕ И ПЕНАЛИ ПО РЕШЕЊУ СУДОВА (5333)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</si>
  <si>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</si>
  <si>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</si>
  <si>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</si>
  <si>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</si>
  <si>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</si>
  <si>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</si>
  <si>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</si>
  <si>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</si>
  <si>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</si>
  <si>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</si>
  <si>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</si>
  <si>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</si>
  <si>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</si>
  <si>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</si>
  <si>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</si>
  <si>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5349 до 5357)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</si>
  <si>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</si>
  <si>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</si>
  <si>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</si>
  <si>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</si>
  <si>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</si>
  <si>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</si>
  <si>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</si>
  <si>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</si>
  <si>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</si>
  <si>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(5359)</t>
  </si>
  <si>
    <t>Остале некретнине и опрема</t>
  </si>
  <si>
    <t>КУЛТИВИСАНА ИМОВИНА (5361)</t>
  </si>
  <si>
    <t>Култивисана имовина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</si>
  <si>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</si>
  <si>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</si>
  <si>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</si>
  <si>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</si>
  <si>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Робне резерве</t>
  </si>
  <si>
    <t>ЗАЛИХЕ ПРОИЗВОДЊЕ (од 5368 до 5370)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</si>
  <si>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</si>
  <si>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</si>
  <si>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</si>
  <si>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(5372)</t>
  </si>
  <si>
    <t>Залихе робе за даљу продају</t>
  </si>
  <si>
    <t>ДРАГОЦЕНОСТИ (5374)</t>
  </si>
  <si>
    <t>ДРАГОЦЕНОСТИ (5375)</t>
  </si>
  <si>
    <t>Драгоцености</t>
  </si>
  <si>
    <t>ПРИРОДНА ИМОВИНА (5377 + 5379 + 5381)</t>
  </si>
  <si>
    <t>ЗЕМЉИШТЕ (5378)</t>
  </si>
  <si>
    <t>Земљиште</t>
  </si>
  <si>
    <t>РУДНА БОГАТСТВА (5380)</t>
  </si>
  <si>
    <t>Копови</t>
  </si>
  <si>
    <t>ШУМЕ И ВОДЕ (5382 + 5383)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</si>
  <si>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</si>
  <si>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</si>
  <si>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</si>
  <si>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</si>
  <si>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</si>
  <si>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</si>
  <si>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</si>
  <si>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</si>
  <si>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</si>
  <si>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</si>
  <si>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</si>
  <si>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</si>
  <si>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</si>
  <si>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</si>
  <si>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</si>
  <si>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</si>
  <si>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ОТПЛАТА ГЛАВНИЦЕ СТРАНИМ КРЕДИТОРИМА (од 5400 до 5406)</t>
  </si>
  <si>
    <t>Отплата главнице на хартије од вредности, изузев акција, емитоване на иностраном финансијском тржишту</t>
  </si>
  <si>
    <t>Отплата главнице страним владама</t>
  </si>
  <si>
    <t>Отплата главнице мултилатералним институцијама</t>
  </si>
  <si>
    <t>Отплате главнице страним пословним банкама</t>
  </si>
  <si>
    <t>Отплате главнице осталим страним кредиторима</t>
  </si>
  <si>
    <t>Отплата главнице на стране финансијске деривате</t>
  </si>
  <si>
    <t>ОТПЛАТА ГЛАВНИЦЕ ПО ГАРАНЦИЈАМА (5408)</t>
  </si>
  <si>
    <t>Отплата главнице по гаранцијама</t>
  </si>
  <si>
    <t>ОТПЛАТА ГЛАВНИЦЕ ЗА ФИНАНСИЈСКИ ЛИЗИНГ (5410)</t>
  </si>
  <si>
    <t>Отплата главнице за финансијски лизинг</t>
  </si>
  <si>
    <t>ОТПЛАТА ГАРАНЦИЈА ПО КОМЕРЦИЈАЛНИМ ТРАНСАКЦИЈАМА (5412)</t>
  </si>
  <si>
    <t>Отплата гаранција по комерцијалним трансакцијама</t>
  </si>
  <si>
    <t>НАБАВКА ФИНАНСИЈСКЕ ИМОВИНЕ (5414 + 5424 + 5433)</t>
  </si>
  <si>
    <t>НАБАВКА ДОМАЋЕ ФИНАНСИЈСКЕ ИМОВИНЕ (од 5415 до 5423)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</si>
  <si>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</si>
  <si>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</si>
  <si>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</si>
  <si>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</si>
  <si>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</si>
  <si>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</si>
  <si>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</si>
  <si>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</si>
  <si>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</si>
  <si>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5425 до 5432)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</si>
  <si>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</si>
  <si>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</si>
  <si>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</si>
  <si>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</si>
  <si>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</si>
  <si>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</si>
  <si>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</si>
  <si>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</si>
  <si>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</si>
  <si>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</si>
  <si>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</si>
  <si>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III. УТВРЂИВАЊЕ РЕЗУЛТАТА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</si>
  <si>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</si>
  <si>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</si>
  <si>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</si>
  <si>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</si>
  <si>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</si>
  <si>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</si>
  <si>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</si>
  <si>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</si>
  <si>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</si>
  <si>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</si>
  <si>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Лице одговорно за
 попуњавање обрасца</t>
  </si>
  <si>
    <t>Изаберите филијалу, здравствену установу, упишите датум попуњавања, кликните на одговарајући образац, попуните податке у одговарајући образац и сачувајте кликом на дугме САЧУВАЈ. Назив документа треба да буде шифра установе</t>
  </si>
  <si>
    <t>00214008 ДЗ БОР</t>
  </si>
  <si>
    <t>00214009 ОБ БОР</t>
  </si>
  <si>
    <t>00217012 ОБ ЧАЧАК</t>
  </si>
  <si>
    <t>00218016 ЗЈЗ НОВИ ПАЗАР</t>
  </si>
  <si>
    <t>00230054 ИНСТИТУТ ТОРЛАК</t>
  </si>
  <si>
    <t>00330900 ЗАВОД ЗА БИОЦИДЕ И МЕДИЦИНСКУ ЕКОЛОГИЈУ</t>
  </si>
  <si>
    <t>Финансијски план здравствених установа за 2016. годину</t>
  </si>
  <si>
    <t>ФИНАНСИЈСКИ ПЛАН ЗА 2016. ГОДИНУ</t>
  </si>
  <si>
    <t>33</t>
  </si>
  <si>
    <t>6=4-5</t>
  </si>
  <si>
    <t>(у хиљадама динара)</t>
  </si>
  <si>
    <t/>
  </si>
  <si>
    <t>05.05..2016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</si>
</sst>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9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0"/>
      <color indexed="8"/>
      <name val="CHelvPlain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8" fillId="0" borderId="0"/>
    <xf numFmtId="0" fontId="8" fillId="0" borderId="0"/>
    <xf numFmtId="0" fontId="2" fillId="0" borderId="0"/>
    <xf numFmtId="0" fontId="3" fillId="0" borderId="0"/>
    <xf numFmtId="0" fontId="2" fillId="0" borderId="0"/>
  </cellStyleXfs>
  <cellXfs count="95">
    <xf numFmtId="0" fontId="0" fillId="0" borderId="0" xfId="0"/>
    <xf numFmtId="0" fontId="5" fillId="2" borderId="0" xfId="0" applyFont="1" applyFill="1" applyAlignment="1" applyProtection="1">
      <alignment vertical="center"/>
    </xf>
    <xf numFmtId="0" fontId="1" fillId="2" borderId="0" xfId="0" applyFont="1" applyFill="1" applyProtection="1"/>
    <xf numFmtId="0" fontId="6" fillId="2" borderId="0" xfId="0" applyFont="1" applyFill="1" applyAlignment="1" applyProtection="1">
      <alignment wrapText="1"/>
    </xf>
    <xf numFmtId="49" fontId="1" fillId="2" borderId="0" xfId="0" applyNumberFormat="1" applyFont="1" applyFill="1" applyBorder="1" applyAlignment="1" applyProtection="1">
      <alignment horizontal="left" vertical="center"/>
    </xf>
    <xf numFmtId="0" fontId="1" fillId="2" borderId="0" xfId="0" applyFont="1" applyFill="1" applyBorder="1" applyProtection="1"/>
    <xf numFmtId="14" fontId="1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Protection="1"/>
    <xf numFmtId="0" fontId="1" fillId="2" borderId="0" xfId="0" applyFont="1" applyFill="1" applyProtection="1">
      <protection locked="0"/>
    </xf>
    <xf numFmtId="0" fontId="7" fillId="2" borderId="1" xfId="4" applyFont="1" applyFill="1" applyBorder="1" applyAlignment="1" applyProtection="1">
      <alignment horizontal="left" wrapText="1"/>
      <protection locked="0"/>
    </xf>
    <xf numFmtId="49" fontId="0" fillId="4" borderId="0" xfId="0" applyNumberFormat="1" applyFill="1" applyProtection="1">
      <protection locked="0"/>
    </xf>
    <xf numFmtId="49" fontId="0" fillId="4" borderId="0" xfId="0" applyNumberFormat="1" applyFill="1"/>
    <xf numFmtId="0" fontId="8" fillId="4" borderId="0" xfId="3" applyFont="1" applyFill="1" applyBorder="1"/>
    <xf numFmtId="0" fontId="2" fillId="4" borderId="0" xfId="3" applyFont="1" applyFill="1" applyBorder="1"/>
    <xf numFmtId="0" fontId="7" fillId="2" borderId="0" xfId="4" applyFont="1" applyFill="1" applyBorder="1" applyAlignment="1" applyProtection="1">
      <alignment horizontal="left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0" fillId="2" borderId="0" xfId="0" applyNumberFormat="1" applyFill="1" applyProtection="1">
      <protection locked="0"/>
    </xf>
    <xf numFmtId="0" fontId="10" fillId="2" borderId="0" xfId="3" applyFont="1" applyFill="1" applyBorder="1" applyProtection="1">
      <protection locked="0"/>
    </xf>
    <xf numFmtId="49" fontId="0" fillId="2" borderId="0" xfId="0" applyNumberFormat="1" applyFill="1"/>
    <xf numFmtId="0" fontId="10" fillId="2" borderId="0" xfId="3" applyFont="1" applyFill="1" applyBorder="1"/>
    <xf numFmtId="0" fontId="2" fillId="2" borderId="0" xfId="3" applyFill="1" applyBorder="1"/>
    <xf numFmtId="0" fontId="2" fillId="2" borderId="0" xfId="3" applyFont="1" applyFill="1" applyBorder="1"/>
    <xf numFmtId="0" fontId="8" fillId="2" borderId="0" xfId="3" applyFont="1" applyFill="1" applyBorder="1"/>
    <xf numFmtId="0" fontId="1" fillId="2" borderId="0" xfId="3" applyFont="1" applyFill="1" applyBorder="1" applyProtection="1">
      <protection locked="0"/>
    </xf>
    <xf numFmtId="0" fontId="2" fillId="4" borderId="0" xfId="3" applyFont="1" applyFill="1" applyBorder="1" applyProtection="1">
      <protection locked="0"/>
    </xf>
    <xf numFmtId="0" fontId="2" fillId="4" borderId="0" xfId="0" applyFont="1" applyFill="1" applyAlignment="1" applyProtection="1">
      <alignment horizontal="left"/>
      <protection locked="0"/>
    </xf>
    <xf numFmtId="49" fontId="2" fillId="4" borderId="0" xfId="0" applyNumberFormat="1" applyFont="1" applyFill="1"/>
    <xf numFmtId="0" fontId="8" fillId="2" borderId="0" xfId="0" applyFont="1" applyFill="1" applyProtection="1"/>
    <xf numFmtId="0" fontId="8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left"/>
      <protection locked="0"/>
    </xf>
    <xf numFmtId="49" fontId="2" fillId="0" borderId="0" xfId="5" applyNumberFormat="1" applyFont="1" applyAlignment="1" applyProtection="1">
      <alignment horizontal="center" vertical="center"/>
    </xf>
    <xf numFmtId="0" fontId="2" fillId="0" borderId="0" xfId="5" applyFont="1" applyAlignment="1" applyProtection="1">
      <alignment vertical="center"/>
    </xf>
    <xf numFmtId="0" fontId="2" fillId="0" borderId="0" xfId="5" applyFont="1" applyProtection="1"/>
    <xf numFmtId="49" fontId="8" fillId="4" borderId="0" xfId="0" applyNumberFormat="1" applyFont="1" applyFill="1"/>
    <xf numFmtId="0" fontId="8" fillId="0" borderId="0" xfId="2" applyAlignment="1">
      <alignment horizontal="left"/>
    </xf>
    <xf numFmtId="0" fontId="8" fillId="0" borderId="0" xfId="2" applyAlignment="1">
      <alignment vertical="center"/>
    </xf>
    <xf numFmtId="0" fontId="8" fillId="0" borderId="0" xfId="2"/>
    <xf numFmtId="0" fontId="8" fillId="0" borderId="0" xfId="2" applyFont="1" applyAlignment="1" applyProtection="1">
      <alignment horizontal="left"/>
    </xf>
    <xf numFmtId="0" fontId="9" fillId="0" borderId="0" xfId="2" applyFont="1" applyAlignment="1">
      <alignment horizontal="left"/>
    </xf>
    <xf numFmtId="0" fontId="8" fillId="0" borderId="0" xfId="2" applyAlignment="1">
      <alignment horizontal="center"/>
    </xf>
    <xf numFmtId="0" fontId="13" fillId="0" borderId="3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wrapText="1"/>
    </xf>
    <xf numFmtId="0" fontId="14" fillId="0" borderId="7" xfId="2" applyFont="1" applyBorder="1" applyAlignment="1">
      <alignment horizontal="center" wrapText="1"/>
    </xf>
    <xf numFmtId="0" fontId="11" fillId="0" borderId="0" xfId="2" applyFont="1"/>
    <xf numFmtId="49" fontId="13" fillId="0" borderId="6" xfId="2" applyNumberFormat="1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 wrapText="1"/>
    </xf>
    <xf numFmtId="0" fontId="13" fillId="0" borderId="2" xfId="2" applyFont="1" applyBorder="1" applyAlignment="1">
      <alignment vertical="center" wrapText="1"/>
    </xf>
    <xf numFmtId="164" fontId="13" fillId="0" borderId="2" xfId="2" applyNumberFormat="1" applyFont="1" applyBorder="1" applyAlignment="1">
      <alignment horizontal="right" wrapText="1"/>
    </xf>
    <xf numFmtId="164" fontId="13" fillId="0" borderId="7" xfId="2" applyNumberFormat="1" applyFont="1" applyBorder="1" applyAlignment="1">
      <alignment horizontal="right" wrapText="1"/>
    </xf>
    <xf numFmtId="0" fontId="13" fillId="0" borderId="6" xfId="2" applyFont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15" fillId="0" borderId="2" xfId="2" applyFont="1" applyBorder="1" applyAlignment="1">
      <alignment vertical="center" wrapText="1"/>
    </xf>
    <xf numFmtId="164" fontId="15" fillId="0" borderId="8" xfId="2" applyNumberFormat="1" applyFont="1" applyBorder="1" applyAlignment="1" applyProtection="1">
      <alignment horizontal="right" wrapText="1"/>
      <protection locked="0"/>
    </xf>
    <xf numFmtId="164" fontId="15" fillId="0" borderId="2" xfId="2" applyNumberFormat="1" applyFont="1" applyBorder="1" applyAlignment="1">
      <alignment horizontal="right" wrapText="1"/>
    </xf>
    <xf numFmtId="164" fontId="15" fillId="0" borderId="2" xfId="2" applyNumberFormat="1" applyFont="1" applyBorder="1" applyAlignment="1" applyProtection="1">
      <alignment horizontal="right" wrapText="1"/>
      <protection locked="0"/>
    </xf>
    <xf numFmtId="164" fontId="16" fillId="0" borderId="2" xfId="2" applyNumberFormat="1" applyFont="1" applyBorder="1" applyAlignment="1" applyProtection="1">
      <alignment horizontal="right" wrapText="1"/>
      <protection locked="0"/>
    </xf>
    <xf numFmtId="0" fontId="13" fillId="0" borderId="9" xfId="2" applyFont="1" applyBorder="1" applyAlignment="1">
      <alignment horizontal="center" vertical="center" wrapText="1"/>
    </xf>
    <xf numFmtId="0" fontId="15" fillId="0" borderId="10" xfId="2" applyFont="1" applyBorder="1" applyAlignment="1">
      <alignment horizontal="center" vertical="center" wrapText="1"/>
    </xf>
    <xf numFmtId="0" fontId="13" fillId="0" borderId="10" xfId="2" applyFont="1" applyBorder="1" applyAlignment="1">
      <alignment vertical="center" wrapText="1"/>
    </xf>
    <xf numFmtId="164" fontId="13" fillId="0" borderId="10" xfId="2" applyNumberFormat="1" applyFont="1" applyBorder="1" applyAlignment="1">
      <alignment horizontal="right" wrapText="1"/>
    </xf>
    <xf numFmtId="164" fontId="13" fillId="0" borderId="11" xfId="2" applyNumberFormat="1" applyFont="1" applyBorder="1" applyAlignment="1">
      <alignment horizontal="right" wrapText="1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0" xfId="2" applyFont="1"/>
    <xf numFmtId="0" fontId="9" fillId="0" borderId="0" xfId="2" applyFont="1" applyAlignment="1">
      <alignment horizontal="left" vertical="center"/>
    </xf>
    <xf numFmtId="0" fontId="13" fillId="0" borderId="6" xfId="2" applyFont="1" applyBorder="1" applyAlignment="1" applyProtection="1">
      <alignment horizontal="center" vertical="center" wrapText="1"/>
    </xf>
    <xf numFmtId="0" fontId="15" fillId="0" borderId="6" xfId="2" applyFont="1" applyBorder="1" applyAlignment="1" applyProtection="1">
      <alignment horizontal="center" vertical="center" wrapText="1"/>
    </xf>
    <xf numFmtId="164" fontId="13" fillId="0" borderId="8" xfId="2" applyNumberFormat="1" applyFont="1" applyBorder="1" applyAlignment="1">
      <alignment horizontal="right" wrapText="1"/>
    </xf>
    <xf numFmtId="0" fontId="13" fillId="0" borderId="9" xfId="2" applyFont="1" applyBorder="1" applyAlignment="1" applyProtection="1">
      <alignment horizontal="center" vertical="center" wrapText="1"/>
    </xf>
    <xf numFmtId="164" fontId="15" fillId="0" borderId="7" xfId="2" applyNumberFormat="1" applyFont="1" applyBorder="1" applyAlignment="1">
      <alignment horizontal="right" wrapText="1"/>
    </xf>
    <xf numFmtId="0" fontId="13" fillId="0" borderId="10" xfId="2" applyFont="1" applyBorder="1" applyAlignment="1">
      <alignment horizontal="center" vertical="center" wrapText="1"/>
    </xf>
    <xf numFmtId="0" fontId="17" fillId="0" borderId="0" xfId="2" applyFont="1" applyFill="1" applyBorder="1" applyAlignment="1"/>
    <xf numFmtId="0" fontId="15" fillId="0" borderId="0" xfId="2" applyFont="1" applyAlignment="1">
      <alignment vertical="center"/>
    </xf>
    <xf numFmtId="0" fontId="13" fillId="0" borderId="0" xfId="2" applyFont="1" applyAlignment="1">
      <alignment wrapText="1"/>
    </xf>
    <xf numFmtId="0" fontId="15" fillId="0" borderId="0" xfId="2" applyFont="1"/>
    <xf numFmtId="0" fontId="15" fillId="0" borderId="0" xfId="2" applyFont="1" applyAlignment="1">
      <alignment horizontal="center"/>
    </xf>
    <xf numFmtId="164" fontId="13" fillId="0" borderId="7" xfId="2" applyNumberFormat="1" applyFont="1" applyBorder="1" applyAlignment="1" applyProtection="1">
      <alignment horizontal="right" wrapText="1"/>
    </xf>
    <xf numFmtId="164" fontId="15" fillId="0" borderId="12" xfId="2" applyNumberFormat="1" applyFont="1" applyBorder="1" applyAlignment="1" applyProtection="1">
      <alignment horizontal="right" wrapText="1"/>
    </xf>
    <xf numFmtId="164" fontId="15" fillId="0" borderId="7" xfId="2" applyNumberFormat="1" applyFont="1" applyBorder="1" applyAlignment="1" applyProtection="1">
      <alignment horizontal="right" wrapText="1"/>
    </xf>
    <xf numFmtId="164" fontId="16" fillId="0" borderId="7" xfId="2" applyNumberFormat="1" applyFont="1" applyBorder="1" applyAlignment="1" applyProtection="1">
      <alignment horizontal="right" wrapText="1"/>
    </xf>
    <xf numFmtId="164" fontId="13" fillId="0" borderId="11" xfId="2" applyNumberFormat="1" applyFont="1" applyBorder="1" applyAlignment="1" applyProtection="1">
      <alignment horizontal="right" wrapText="1"/>
    </xf>
    <xf numFmtId="164" fontId="13" fillId="0" borderId="12" xfId="2" applyNumberFormat="1" applyFont="1" applyBorder="1" applyAlignment="1" applyProtection="1">
      <alignment horizontal="right" wrapText="1"/>
    </xf>
    <xf numFmtId="0" fontId="15" fillId="0" borderId="0" xfId="2" applyFont="1" applyAlignment="1">
      <alignment horizontal="right"/>
    </xf>
    <xf numFmtId="49" fontId="0" fillId="3" borderId="2" xfId="0" applyNumberFormat="1" applyFont="1" applyFill="1" applyBorder="1" applyAlignment="1" applyProtection="1">
      <protection locked="0"/>
    </xf>
    <xf numFmtId="49" fontId="4" fillId="2" borderId="0" xfId="0" applyNumberFormat="1" applyFont="1" applyFill="1" applyBorder="1" applyAlignment="1" applyProtection="1">
      <alignment horizontal="left"/>
      <protection locked="0"/>
    </xf>
    <xf numFmtId="49" fontId="1" fillId="2" borderId="0" xfId="0" applyNumberFormat="1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center" wrapText="1"/>
    </xf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 wrapText="1"/>
    </xf>
  </cellXfs>
  <cellStyles count="6">
    <cellStyle name="Normal" xfId="0" builtinId="0"/>
    <cellStyle name="Normal 2" xfId="1"/>
    <cellStyle name="Normal 3" xfId="2"/>
    <cellStyle name="Normal_DEO 1 Zbirni Sestomesecni-07-Sekundarna" xfId="3"/>
    <cellStyle name="Normal_Meni" xfId="4"/>
    <cellStyle name="Normal_ZR_Obrasci_2005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</xdr:row>
          <xdr:rowOff>85725</xdr:rowOff>
        </xdr:from>
        <xdr:to>
          <xdr:col>1</xdr:col>
          <xdr:colOff>1171575</xdr:colOff>
          <xdr:row>3</xdr:row>
          <xdr:rowOff>76200</xdr:rowOff>
        </xdr:to>
        <xdr:sp macro="" textlink="">
          <xdr:nvSpPr>
            <xdr:cNvPr id="1025" name="Labe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4</xdr:row>
          <xdr:rowOff>38100</xdr:rowOff>
        </xdr:from>
        <xdr:to>
          <xdr:col>1</xdr:col>
          <xdr:colOff>1381125</xdr:colOff>
          <xdr:row>5</xdr:row>
          <xdr:rowOff>38100</xdr:rowOff>
        </xdr:to>
        <xdr:sp macro="" textlink="">
          <xdr:nvSpPr>
            <xdr:cNvPr id="1026" name="Label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2</xdr:col>
          <xdr:colOff>1257300</xdr:colOff>
          <xdr:row>10</xdr:row>
          <xdr:rowOff>123825</xdr:rowOff>
        </xdr:to>
        <xdr:sp macro="" textlink="">
          <xdr:nvSpPr>
            <xdr:cNvPr id="1027" name="CommandButton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47625</xdr:rowOff>
        </xdr:from>
        <xdr:to>
          <xdr:col>4</xdr:col>
          <xdr:colOff>571500</xdr:colOff>
          <xdr:row>3</xdr:row>
          <xdr:rowOff>104775</xdr:rowOff>
        </xdr:to>
        <xdr:sp macro="" textlink="">
          <xdr:nvSpPr>
            <xdr:cNvPr id="1029" name="ComboBox3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6</xdr:row>
          <xdr:rowOff>19050</xdr:rowOff>
        </xdr:from>
        <xdr:to>
          <xdr:col>1</xdr:col>
          <xdr:colOff>1314450</xdr:colOff>
          <xdr:row>7</xdr:row>
          <xdr:rowOff>9525</xdr:rowOff>
        </xdr:to>
        <xdr:sp macro="" textlink="">
          <xdr:nvSpPr>
            <xdr:cNvPr id="1030" name="Label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11</xdr:row>
          <xdr:rowOff>104775</xdr:rowOff>
        </xdr:from>
        <xdr:to>
          <xdr:col>4</xdr:col>
          <xdr:colOff>66675</xdr:colOff>
          <xdr:row>13</xdr:row>
          <xdr:rowOff>47625</xdr:rowOff>
        </xdr:to>
        <xdr:sp macro="" textlink="">
          <xdr:nvSpPr>
            <xdr:cNvPr id="1033" name="CommandButton5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9</xdr:row>
          <xdr:rowOff>0</xdr:rowOff>
        </xdr:from>
        <xdr:to>
          <xdr:col>4</xdr:col>
          <xdr:colOff>57150</xdr:colOff>
          <xdr:row>10</xdr:row>
          <xdr:rowOff>123825</xdr:rowOff>
        </xdr:to>
        <xdr:sp macro="" textlink="">
          <xdr:nvSpPr>
            <xdr:cNvPr id="1034" name="CommandButton7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4</xdr:col>
          <xdr:colOff>561975</xdr:colOff>
          <xdr:row>5</xdr:row>
          <xdr:rowOff>57150</xdr:rowOff>
        </xdr:to>
        <xdr:sp macro="" textlink="">
          <xdr:nvSpPr>
            <xdr:cNvPr id="1035" name="ComboBox4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847725</xdr:colOff>
          <xdr:row>0</xdr:row>
          <xdr:rowOff>142875</xdr:rowOff>
        </xdr:from>
        <xdr:to>
          <xdr:col>5</xdr:col>
          <xdr:colOff>742950</xdr:colOff>
          <xdr:row>2</xdr:row>
          <xdr:rowOff>152400</xdr:rowOff>
        </xdr:to>
        <xdr:sp macro="" textlink="">
          <xdr:nvSpPr>
            <xdr:cNvPr id="58369" name="CommandButton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F384"/>
  <sheetViews>
    <sheetView showGridLines="0" showRowColHeaders="0" showZeros="0" showOutlineSymbols="0" workbookViewId="0">
      <selection activeCell="C7" sqref="C7"/>
    </sheetView>
  </sheetViews>
  <sheetFormatPr defaultRowHeight="12.75"/>
  <cols>
    <col min="1" max="1" width="3.140625" style="2" customWidth="1"/>
    <col min="2" max="2" width="23" style="2" customWidth="1"/>
    <col min="3" max="3" width="27" style="2" customWidth="1"/>
    <col min="4" max="4" width="24" style="2" customWidth="1"/>
    <col min="5" max="5" width="59.5703125" style="2" customWidth="1"/>
    <col min="6" max="6" width="24.5703125" style="2" customWidth="1"/>
    <col min="7" max="7" width="27.42578125" style="2" customWidth="1"/>
    <col min="8" max="16384" width="9.140625" style="2"/>
  </cols>
  <sheetData>
    <row r="1" spans="1:6" ht="34.5" customHeight="1">
      <c r="A1" s="91" t="s">
        <v>866</v>
      </c>
      <c r="B1" s="91"/>
      <c r="C1" s="91"/>
      <c r="D1" s="91"/>
      <c r="E1" s="91"/>
      <c r="F1" s="1"/>
    </row>
    <row r="2" spans="1:6" ht="48" customHeight="1">
      <c r="A2" s="92" t="s">
        <v>859</v>
      </c>
      <c r="B2" s="92"/>
      <c r="C2" s="92"/>
      <c r="D2" s="92"/>
      <c r="E2" s="92"/>
      <c r="F2" s="3"/>
    </row>
    <row r="7" spans="1:6">
      <c r="C7" s="88" t="s">
        <v>872</v>
      </c>
    </row>
    <row r="8" spans="1:6">
      <c r="E8" s="4"/>
    </row>
    <row r="9" spans="1:6">
      <c r="E9" s="5"/>
    </row>
    <row r="10" spans="1:6">
      <c r="C10" s="89"/>
      <c r="D10" s="89"/>
      <c r="E10" s="6"/>
    </row>
    <row r="11" spans="1:6" ht="11.25" customHeight="1">
      <c r="C11" s="89"/>
      <c r="D11" s="89"/>
    </row>
    <row r="12" spans="1:6" ht="13.5" customHeight="1">
      <c r="C12" s="89"/>
      <c r="D12" s="89"/>
      <c r="E12" s="7"/>
    </row>
    <row r="13" spans="1:6" ht="13.5" customHeight="1">
      <c r="C13" s="89"/>
      <c r="D13" s="89"/>
      <c r="E13" s="7"/>
    </row>
    <row r="14" spans="1:6" ht="13.5" customHeight="1">
      <c r="C14" s="89"/>
      <c r="D14" s="89"/>
      <c r="E14" s="7"/>
    </row>
    <row r="15" spans="1:6" ht="13.5" customHeight="1">
      <c r="E15" s="7"/>
    </row>
    <row r="16" spans="1:6" ht="13.5" customHeight="1">
      <c r="E16" s="7"/>
    </row>
    <row r="17" spans="1:6">
      <c r="C17" s="7"/>
      <c r="D17" s="7"/>
      <c r="E17" s="7"/>
    </row>
    <row r="18" spans="1:6">
      <c r="C18" s="7"/>
      <c r="D18" s="7"/>
      <c r="E18" s="90"/>
      <c r="F18" s="90"/>
    </row>
    <row r="19" spans="1:6">
      <c r="C19" s="7"/>
      <c r="D19" s="7"/>
      <c r="E19" s="7"/>
    </row>
    <row r="20" spans="1:6">
      <c r="C20" s="7"/>
      <c r="D20" s="7"/>
      <c r="E20" s="7"/>
    </row>
    <row r="21" spans="1:6">
      <c r="C21" s="7"/>
      <c r="D21" s="7"/>
      <c r="E21" s="7"/>
    </row>
    <row r="22" spans="1:6">
      <c r="C22" s="7"/>
      <c r="D22" s="7"/>
      <c r="E22" s="7"/>
    </row>
    <row r="23" spans="1:6">
      <c r="A23" s="2" t="s">
        <v>0</v>
      </c>
    </row>
    <row r="26" spans="1:6" ht="11.25" hidden="1" customHeight="1"/>
    <row r="27" spans="1:6" hidden="1"/>
    <row r="28" spans="1:6" s="8" customFormat="1" hidden="1"/>
    <row r="29" spans="1:6" s="8" customFormat="1" hidden="1">
      <c r="A29" s="8" t="s">
        <v>11</v>
      </c>
      <c r="B29" s="8" t="str">
        <f>LEFT(Filijala,2)</f>
        <v>07</v>
      </c>
      <c r="D29" s="8" t="s">
        <v>871</v>
      </c>
      <c r="E29" s="8" t="str">
        <f>LEFT(D29,8)</f>
        <v/>
      </c>
    </row>
    <row r="30" spans="1:6" s="8" customFormat="1" ht="12.75" hidden="1" customHeight="1">
      <c r="A30" s="9" t="s">
        <v>1</v>
      </c>
      <c r="B30" s="10" t="s">
        <v>2</v>
      </c>
      <c r="C30" s="24" t="s">
        <v>344</v>
      </c>
      <c r="D30" s="16"/>
      <c r="E30" s="17"/>
    </row>
    <row r="31" spans="1:6" s="8" customFormat="1" ht="12.75" hidden="1" customHeight="1">
      <c r="A31" s="9" t="s">
        <v>3</v>
      </c>
      <c r="B31" s="10" t="s">
        <v>2</v>
      </c>
      <c r="C31" s="24" t="s">
        <v>345</v>
      </c>
      <c r="D31" s="16"/>
      <c r="E31" s="17"/>
    </row>
    <row r="32" spans="1:6" s="8" customFormat="1" ht="12.75" hidden="1" customHeight="1">
      <c r="A32" s="9" t="s">
        <v>4</v>
      </c>
      <c r="B32" s="11" t="s">
        <v>2</v>
      </c>
      <c r="C32" s="13" t="s">
        <v>5</v>
      </c>
      <c r="D32" s="18"/>
      <c r="E32" s="19"/>
    </row>
    <row r="33" spans="1:5" s="8" customFormat="1" ht="12.75" hidden="1" customHeight="1">
      <c r="A33" s="9" t="s">
        <v>6</v>
      </c>
      <c r="B33" s="11" t="s">
        <v>2</v>
      </c>
      <c r="C33" s="13" t="s">
        <v>7</v>
      </c>
      <c r="D33" s="18"/>
      <c r="E33" s="20"/>
    </row>
    <row r="34" spans="1:5" s="8" customFormat="1" ht="12.75" hidden="1" customHeight="1">
      <c r="A34" s="9" t="s">
        <v>8</v>
      </c>
      <c r="B34" s="11" t="s">
        <v>2</v>
      </c>
      <c r="C34" s="13" t="s">
        <v>9</v>
      </c>
      <c r="D34" s="18"/>
      <c r="E34" s="19"/>
    </row>
    <row r="35" spans="1:5" s="8" customFormat="1" ht="12.75" hidden="1" customHeight="1">
      <c r="A35" s="9" t="s">
        <v>10</v>
      </c>
      <c r="B35" s="11" t="s">
        <v>2</v>
      </c>
      <c r="C35" s="13" t="s">
        <v>346</v>
      </c>
      <c r="D35" s="18"/>
      <c r="E35" s="19"/>
    </row>
    <row r="36" spans="1:5" s="8" customFormat="1" ht="12.75" hidden="1" customHeight="1">
      <c r="A36" s="9" t="s">
        <v>11</v>
      </c>
      <c r="B36" s="11" t="s">
        <v>12</v>
      </c>
      <c r="C36" s="13" t="s">
        <v>13</v>
      </c>
      <c r="D36" s="18"/>
      <c r="E36" s="20"/>
    </row>
    <row r="37" spans="1:5" s="8" customFormat="1" ht="12.75" hidden="1" customHeight="1">
      <c r="A37" s="9" t="s">
        <v>14</v>
      </c>
      <c r="B37" s="11" t="s">
        <v>12</v>
      </c>
      <c r="C37" s="13" t="s">
        <v>15</v>
      </c>
      <c r="D37" s="18"/>
      <c r="E37" s="20"/>
    </row>
    <row r="38" spans="1:5" s="8" customFormat="1" ht="12.75" hidden="1" customHeight="1">
      <c r="A38" s="9" t="s">
        <v>16</v>
      </c>
      <c r="B38" s="11" t="s">
        <v>12</v>
      </c>
      <c r="C38" s="13" t="s">
        <v>17</v>
      </c>
      <c r="D38" s="18"/>
      <c r="E38" s="20"/>
    </row>
    <row r="39" spans="1:5" s="8" customFormat="1" ht="12.75" hidden="1" customHeight="1">
      <c r="A39" s="9" t="s">
        <v>18</v>
      </c>
      <c r="B39" s="11" t="s">
        <v>12</v>
      </c>
      <c r="C39" s="13" t="s">
        <v>347</v>
      </c>
      <c r="D39" s="18"/>
      <c r="E39" s="19"/>
    </row>
    <row r="40" spans="1:5" s="8" customFormat="1" ht="12.75" hidden="1" customHeight="1">
      <c r="A40" s="9" t="s">
        <v>19</v>
      </c>
      <c r="B40" s="11" t="s">
        <v>12</v>
      </c>
      <c r="C40" s="13" t="s">
        <v>21</v>
      </c>
      <c r="D40" s="18"/>
      <c r="E40" s="20"/>
    </row>
    <row r="41" spans="1:5" s="8" customFormat="1" ht="12.75" hidden="1" customHeight="1">
      <c r="A41" s="9" t="s">
        <v>20</v>
      </c>
      <c r="B41" s="11" t="s">
        <v>12</v>
      </c>
      <c r="C41" s="13" t="s">
        <v>23</v>
      </c>
      <c r="D41" s="18"/>
      <c r="E41" s="20"/>
    </row>
    <row r="42" spans="1:5" s="8" customFormat="1" ht="12.75" hidden="1" customHeight="1">
      <c r="A42" s="9" t="s">
        <v>22</v>
      </c>
      <c r="B42" s="11" t="s">
        <v>12</v>
      </c>
      <c r="C42" s="13" t="s">
        <v>25</v>
      </c>
      <c r="D42" s="18"/>
      <c r="E42" s="19"/>
    </row>
    <row r="43" spans="1:5" s="8" customFormat="1" ht="12.75" hidden="1" customHeight="1">
      <c r="A43" s="9" t="s">
        <v>24</v>
      </c>
      <c r="B43" s="11" t="s">
        <v>12</v>
      </c>
      <c r="C43" s="13" t="s">
        <v>27</v>
      </c>
      <c r="D43" s="18"/>
      <c r="E43" s="20"/>
    </row>
    <row r="44" spans="1:5" s="8" customFormat="1" ht="12.75" hidden="1" customHeight="1">
      <c r="A44" s="9" t="s">
        <v>26</v>
      </c>
      <c r="B44" s="11" t="s">
        <v>12</v>
      </c>
      <c r="C44" s="13" t="s">
        <v>336</v>
      </c>
      <c r="D44" s="18"/>
      <c r="E44" s="19"/>
    </row>
    <row r="45" spans="1:5" s="8" customFormat="1" ht="12.75" hidden="1" customHeight="1">
      <c r="A45" s="9" t="s">
        <v>28</v>
      </c>
      <c r="B45" s="11" t="s">
        <v>12</v>
      </c>
      <c r="C45" s="13" t="s">
        <v>337</v>
      </c>
      <c r="D45" s="18"/>
      <c r="E45" s="19"/>
    </row>
    <row r="46" spans="1:5" s="8" customFormat="1" ht="12.75" hidden="1" customHeight="1">
      <c r="A46" s="9" t="s">
        <v>31</v>
      </c>
      <c r="B46" s="11" t="s">
        <v>29</v>
      </c>
      <c r="C46" s="13" t="s">
        <v>30</v>
      </c>
      <c r="D46" s="18"/>
      <c r="E46" s="20"/>
    </row>
    <row r="47" spans="1:5" s="8" customFormat="1" ht="12.75" hidden="1" customHeight="1">
      <c r="A47" s="9" t="s">
        <v>33</v>
      </c>
      <c r="B47" s="11" t="s">
        <v>29</v>
      </c>
      <c r="C47" s="13" t="s">
        <v>32</v>
      </c>
      <c r="D47" s="18"/>
      <c r="E47" s="20"/>
    </row>
    <row r="48" spans="1:5" s="8" customFormat="1" ht="12.75" hidden="1" customHeight="1">
      <c r="A48" s="9" t="s">
        <v>35</v>
      </c>
      <c r="B48" s="11" t="s">
        <v>29</v>
      </c>
      <c r="C48" s="13" t="s">
        <v>34</v>
      </c>
      <c r="D48" s="18"/>
      <c r="E48" s="20"/>
    </row>
    <row r="49" spans="1:5" s="8" customFormat="1" ht="12.75" hidden="1" customHeight="1">
      <c r="A49" s="9" t="s">
        <v>37</v>
      </c>
      <c r="B49" s="11" t="s">
        <v>29</v>
      </c>
      <c r="C49" s="13" t="s">
        <v>36</v>
      </c>
      <c r="D49" s="18"/>
      <c r="E49" s="20"/>
    </row>
    <row r="50" spans="1:5" s="8" customFormat="1" ht="12.75" hidden="1" customHeight="1">
      <c r="A50" s="9" t="s">
        <v>38</v>
      </c>
      <c r="B50" s="11" t="s">
        <v>29</v>
      </c>
      <c r="C50" s="13" t="s">
        <v>40</v>
      </c>
      <c r="D50" s="18"/>
      <c r="E50" s="20"/>
    </row>
    <row r="51" spans="1:5" s="8" customFormat="1" ht="12.75" hidden="1" customHeight="1">
      <c r="A51" s="9" t="s">
        <v>39</v>
      </c>
      <c r="B51" s="11" t="s">
        <v>29</v>
      </c>
      <c r="C51" s="13" t="s">
        <v>42</v>
      </c>
      <c r="D51" s="18"/>
      <c r="E51" s="20"/>
    </row>
    <row r="52" spans="1:5" s="8" customFormat="1" ht="12.75" hidden="1" customHeight="1">
      <c r="A52" s="9" t="s">
        <v>41</v>
      </c>
      <c r="B52" s="11" t="s">
        <v>29</v>
      </c>
      <c r="C52" s="13" t="s">
        <v>44</v>
      </c>
      <c r="D52" s="18"/>
      <c r="E52" s="19"/>
    </row>
    <row r="53" spans="1:5" s="8" customFormat="1" ht="12.75" hidden="1" customHeight="1">
      <c r="A53" s="9" t="s">
        <v>43</v>
      </c>
      <c r="B53" s="11" t="s">
        <v>29</v>
      </c>
      <c r="C53" s="13" t="s">
        <v>46</v>
      </c>
      <c r="D53" s="18"/>
      <c r="E53" s="20"/>
    </row>
    <row r="54" spans="1:5" s="8" customFormat="1" ht="12.75" hidden="1" customHeight="1">
      <c r="A54" s="9" t="s">
        <v>45</v>
      </c>
      <c r="B54" s="11" t="s">
        <v>29</v>
      </c>
      <c r="C54" s="13" t="s">
        <v>360</v>
      </c>
      <c r="D54" s="18"/>
      <c r="E54" s="20"/>
    </row>
    <row r="55" spans="1:5" s="8" customFormat="1" ht="12.75" hidden="1" customHeight="1">
      <c r="A55" s="9" t="s">
        <v>47</v>
      </c>
      <c r="B55" s="11" t="s">
        <v>29</v>
      </c>
      <c r="C55" s="13" t="s">
        <v>372</v>
      </c>
      <c r="D55" s="18"/>
      <c r="E55" s="20"/>
    </row>
    <row r="56" spans="1:5" s="8" customFormat="1" ht="12.75" hidden="1" customHeight="1">
      <c r="A56" s="9" t="s">
        <v>50</v>
      </c>
      <c r="B56" s="11" t="s">
        <v>29</v>
      </c>
      <c r="C56" s="13" t="s">
        <v>361</v>
      </c>
      <c r="D56" s="18"/>
      <c r="E56" s="20"/>
    </row>
    <row r="57" spans="1:5" s="8" customFormat="1" ht="12.75" hidden="1" customHeight="1">
      <c r="A57" s="9" t="s">
        <v>52</v>
      </c>
      <c r="B57" s="11" t="s">
        <v>29</v>
      </c>
      <c r="C57" s="13" t="s">
        <v>362</v>
      </c>
      <c r="D57" s="18"/>
      <c r="E57" s="20"/>
    </row>
    <row r="58" spans="1:5" s="8" customFormat="1" ht="12.75" hidden="1" customHeight="1">
      <c r="A58" s="15" t="s">
        <v>385</v>
      </c>
      <c r="B58" s="11" t="s">
        <v>29</v>
      </c>
      <c r="C58" s="13" t="s">
        <v>363</v>
      </c>
      <c r="D58" s="18"/>
      <c r="E58" s="20"/>
    </row>
    <row r="59" spans="1:5" s="8" customFormat="1" ht="12.75" hidden="1" customHeight="1">
      <c r="A59" s="14"/>
      <c r="B59" s="11" t="s">
        <v>48</v>
      </c>
      <c r="C59" s="13" t="s">
        <v>49</v>
      </c>
      <c r="D59" s="18"/>
      <c r="E59" s="20"/>
    </row>
    <row r="60" spans="1:5" s="8" customFormat="1" ht="12.75" hidden="1" customHeight="1">
      <c r="A60" s="14"/>
      <c r="B60" s="11" t="s">
        <v>48</v>
      </c>
      <c r="C60" s="13" t="s">
        <v>51</v>
      </c>
      <c r="D60" s="18"/>
      <c r="E60" s="20"/>
    </row>
    <row r="61" spans="1:5" s="8" customFormat="1" ht="12.75" hidden="1" customHeight="1">
      <c r="B61" s="11" t="s">
        <v>48</v>
      </c>
      <c r="C61" s="13" t="s">
        <v>53</v>
      </c>
      <c r="D61" s="18"/>
      <c r="E61" s="20"/>
    </row>
    <row r="62" spans="1:5" s="8" customFormat="1" ht="12.75" hidden="1" customHeight="1">
      <c r="B62" s="11" t="s">
        <v>48</v>
      </c>
      <c r="C62" s="13" t="s">
        <v>54</v>
      </c>
      <c r="D62" s="18"/>
      <c r="E62" s="20"/>
    </row>
    <row r="63" spans="1:5" s="8" customFormat="1" ht="12.75" hidden="1" customHeight="1">
      <c r="B63" s="11" t="s">
        <v>48</v>
      </c>
      <c r="C63" s="13" t="s">
        <v>55</v>
      </c>
      <c r="D63" s="18"/>
      <c r="E63" s="20"/>
    </row>
    <row r="64" spans="1:5" s="8" customFormat="1" ht="12.75" hidden="1" customHeight="1">
      <c r="B64" s="11" t="s">
        <v>48</v>
      </c>
      <c r="C64" s="13" t="s">
        <v>56</v>
      </c>
      <c r="D64" s="18"/>
      <c r="E64" s="19"/>
    </row>
    <row r="65" spans="1:5" s="8" customFormat="1" ht="12.75" hidden="1" customHeight="1">
      <c r="B65" s="11" t="s">
        <v>48</v>
      </c>
      <c r="C65" s="13" t="s">
        <v>57</v>
      </c>
      <c r="D65" s="18"/>
      <c r="E65" s="20"/>
    </row>
    <row r="66" spans="1:5" s="8" customFormat="1" ht="12.75" hidden="1" customHeight="1">
      <c r="B66" s="11" t="s">
        <v>48</v>
      </c>
      <c r="C66" s="13" t="s">
        <v>58</v>
      </c>
      <c r="D66" s="18"/>
      <c r="E66" s="20"/>
    </row>
    <row r="67" spans="1:5" s="8" customFormat="1" ht="12.75" hidden="1" customHeight="1">
      <c r="B67" s="11" t="s">
        <v>48</v>
      </c>
      <c r="C67" s="13" t="s">
        <v>59</v>
      </c>
      <c r="D67" s="18"/>
      <c r="E67" s="20"/>
    </row>
    <row r="68" spans="1:5" s="8" customFormat="1" ht="12.75" hidden="1" customHeight="1">
      <c r="A68" s="9"/>
      <c r="B68" s="11" t="s">
        <v>48</v>
      </c>
      <c r="C68" s="13" t="s">
        <v>60</v>
      </c>
      <c r="D68" s="18"/>
      <c r="E68" s="19"/>
    </row>
    <row r="69" spans="1:5" s="8" customFormat="1" ht="12.75" hidden="1" customHeight="1">
      <c r="A69" s="9"/>
      <c r="B69" s="11" t="s">
        <v>48</v>
      </c>
      <c r="C69" s="13" t="s">
        <v>61</v>
      </c>
      <c r="D69" s="18"/>
      <c r="E69" s="20"/>
    </row>
    <row r="70" spans="1:5" s="8" customFormat="1" ht="12.75" hidden="1" customHeight="1">
      <c r="B70" s="11" t="s">
        <v>48</v>
      </c>
      <c r="C70" s="13" t="s">
        <v>62</v>
      </c>
      <c r="D70" s="18"/>
      <c r="E70" s="19"/>
    </row>
    <row r="71" spans="1:5" s="8" customFormat="1" ht="12.75" hidden="1" customHeight="1">
      <c r="B71" s="11" t="s">
        <v>48</v>
      </c>
      <c r="C71" s="13" t="s">
        <v>63</v>
      </c>
      <c r="D71" s="18"/>
      <c r="E71" s="19"/>
    </row>
    <row r="72" spans="1:5" s="8" customFormat="1" ht="12.75" hidden="1" customHeight="1">
      <c r="B72" s="11" t="s">
        <v>48</v>
      </c>
      <c r="C72" s="13" t="s">
        <v>348</v>
      </c>
      <c r="D72" s="18"/>
      <c r="E72" s="19"/>
    </row>
    <row r="73" spans="1:5" s="8" customFormat="1" ht="12.75" hidden="1" customHeight="1">
      <c r="B73" s="11" t="s">
        <v>48</v>
      </c>
      <c r="C73" s="13" t="s">
        <v>357</v>
      </c>
      <c r="D73" s="18"/>
      <c r="E73" s="19"/>
    </row>
    <row r="74" spans="1:5" s="8" customFormat="1" ht="12.75" hidden="1" customHeight="1">
      <c r="B74" s="11" t="s">
        <v>48</v>
      </c>
      <c r="C74" s="13" t="s">
        <v>358</v>
      </c>
      <c r="D74" s="18"/>
      <c r="E74" s="19"/>
    </row>
    <row r="75" spans="1:5" s="8" customFormat="1" ht="12.75" hidden="1" customHeight="1">
      <c r="B75" s="11" t="s">
        <v>64</v>
      </c>
      <c r="C75" s="13" t="s">
        <v>65</v>
      </c>
      <c r="D75" s="18"/>
      <c r="E75" s="20"/>
    </row>
    <row r="76" spans="1:5" s="8" customFormat="1" ht="12.75" hidden="1" customHeight="1">
      <c r="B76" s="11" t="s">
        <v>64</v>
      </c>
      <c r="C76" s="13" t="s">
        <v>66</v>
      </c>
      <c r="D76" s="18"/>
      <c r="E76" s="20"/>
    </row>
    <row r="77" spans="1:5" s="8" customFormat="1" ht="12.75" hidden="1" customHeight="1">
      <c r="B77" s="11" t="s">
        <v>64</v>
      </c>
      <c r="C77" s="13" t="s">
        <v>67</v>
      </c>
      <c r="D77" s="18"/>
      <c r="E77" s="20"/>
    </row>
    <row r="78" spans="1:5" s="8" customFormat="1" ht="12.75" hidden="1" customHeight="1">
      <c r="B78" s="11" t="s">
        <v>64</v>
      </c>
      <c r="C78" s="13" t="s">
        <v>68</v>
      </c>
      <c r="D78" s="18"/>
      <c r="E78" s="19"/>
    </row>
    <row r="79" spans="1:5" s="8" customFormat="1" ht="12.75" hidden="1" customHeight="1">
      <c r="B79" s="11" t="s">
        <v>64</v>
      </c>
      <c r="C79" s="13" t="s">
        <v>69</v>
      </c>
      <c r="D79" s="18"/>
      <c r="E79" s="20"/>
    </row>
    <row r="80" spans="1:5" s="8" customFormat="1" ht="12.75" hidden="1" customHeight="1">
      <c r="B80" s="11" t="s">
        <v>64</v>
      </c>
      <c r="C80" s="13" t="s">
        <v>349</v>
      </c>
      <c r="D80" s="18"/>
      <c r="E80" s="19"/>
    </row>
    <row r="81" spans="2:5" s="8" customFormat="1" ht="12.75" hidden="1" customHeight="1">
      <c r="B81" s="11" t="s">
        <v>64</v>
      </c>
      <c r="C81" s="13" t="s">
        <v>350</v>
      </c>
      <c r="D81" s="18"/>
      <c r="E81" s="19"/>
    </row>
    <row r="82" spans="2:5" s="8" customFormat="1" ht="12.75" hidden="1" customHeight="1">
      <c r="B82" s="11" t="s">
        <v>64</v>
      </c>
      <c r="C82" s="13" t="s">
        <v>359</v>
      </c>
      <c r="D82" s="18"/>
      <c r="E82" s="19"/>
    </row>
    <row r="83" spans="2:5" s="8" customFormat="1" ht="12.75" hidden="1" customHeight="1">
      <c r="B83" s="11" t="s">
        <v>70</v>
      </c>
      <c r="C83" s="13" t="s">
        <v>71</v>
      </c>
      <c r="D83" s="18"/>
      <c r="E83" s="20"/>
    </row>
    <row r="84" spans="2:5" s="8" customFormat="1" ht="12.75" hidden="1" customHeight="1">
      <c r="B84" s="11" t="s">
        <v>70</v>
      </c>
      <c r="C84" s="13" t="s">
        <v>351</v>
      </c>
      <c r="D84" s="18"/>
      <c r="E84" s="19"/>
    </row>
    <row r="85" spans="2:5" s="8" customFormat="1" ht="12.75" hidden="1" customHeight="1">
      <c r="B85" s="11" t="s">
        <v>70</v>
      </c>
      <c r="C85" s="13" t="s">
        <v>352</v>
      </c>
      <c r="D85" s="18"/>
      <c r="E85" s="19"/>
    </row>
    <row r="86" spans="2:5" s="8" customFormat="1" ht="12" hidden="1" customHeight="1">
      <c r="B86" s="11" t="s">
        <v>70</v>
      </c>
      <c r="C86" s="13" t="s">
        <v>72</v>
      </c>
      <c r="D86" s="18"/>
      <c r="E86" s="20"/>
    </row>
    <row r="87" spans="2:5" s="8" customFormat="1" ht="12.75" hidden="1" customHeight="1">
      <c r="B87" s="11" t="s">
        <v>70</v>
      </c>
      <c r="C87" s="13" t="s">
        <v>73</v>
      </c>
      <c r="D87" s="18"/>
      <c r="E87" s="20"/>
    </row>
    <row r="88" spans="2:5" s="8" customFormat="1" ht="12.75" hidden="1" customHeight="1">
      <c r="B88" s="11" t="s">
        <v>70</v>
      </c>
      <c r="C88" s="13" t="s">
        <v>74</v>
      </c>
      <c r="D88" s="18"/>
      <c r="E88" s="20"/>
    </row>
    <row r="89" spans="2:5" s="8" customFormat="1" ht="12.75" hidden="1" customHeight="1">
      <c r="B89" s="11" t="s">
        <v>70</v>
      </c>
      <c r="C89" s="13" t="s">
        <v>75</v>
      </c>
      <c r="D89" s="18"/>
      <c r="E89" s="20"/>
    </row>
    <row r="90" spans="2:5" s="8" customFormat="1" ht="12.75" hidden="1" customHeight="1">
      <c r="B90" s="11" t="s">
        <v>70</v>
      </c>
      <c r="C90" s="13" t="s">
        <v>76</v>
      </c>
      <c r="D90" s="18"/>
      <c r="E90" s="20"/>
    </row>
    <row r="91" spans="2:5" s="8" customFormat="1" ht="12.75" hidden="1" customHeight="1">
      <c r="B91" s="11" t="s">
        <v>70</v>
      </c>
      <c r="C91" s="13" t="s">
        <v>77</v>
      </c>
      <c r="D91" s="18"/>
      <c r="E91" s="20"/>
    </row>
    <row r="92" spans="2:5" s="8" customFormat="1" ht="12.75" hidden="1" customHeight="1">
      <c r="B92" s="11" t="s">
        <v>70</v>
      </c>
      <c r="C92" s="13" t="s">
        <v>78</v>
      </c>
      <c r="D92" s="18"/>
      <c r="E92" s="20"/>
    </row>
    <row r="93" spans="2:5" s="8" customFormat="1" ht="12.75" hidden="1" customHeight="1">
      <c r="B93" s="11" t="s">
        <v>70</v>
      </c>
      <c r="C93" s="13" t="s">
        <v>79</v>
      </c>
      <c r="D93" s="18"/>
      <c r="E93" s="19"/>
    </row>
    <row r="94" spans="2:5" s="8" customFormat="1" ht="12.75" hidden="1" customHeight="1">
      <c r="B94" s="11" t="s">
        <v>70</v>
      </c>
      <c r="C94" s="13" t="s">
        <v>80</v>
      </c>
      <c r="D94" s="18"/>
      <c r="E94" s="20"/>
    </row>
    <row r="95" spans="2:5" s="8" customFormat="1" ht="12.75" hidden="1" customHeight="1">
      <c r="B95" s="11" t="s">
        <v>70</v>
      </c>
      <c r="C95" s="13" t="s">
        <v>81</v>
      </c>
      <c r="D95" s="18"/>
      <c r="E95" s="19"/>
    </row>
    <row r="96" spans="2:5" s="8" customFormat="1" ht="12.75" hidden="1" customHeight="1">
      <c r="B96" s="11" t="s">
        <v>70</v>
      </c>
      <c r="C96" s="13" t="s">
        <v>82</v>
      </c>
      <c r="D96" s="18"/>
      <c r="E96" s="20"/>
    </row>
    <row r="97" spans="2:5" s="8" customFormat="1" ht="12.75" hidden="1" customHeight="1">
      <c r="B97" s="11" t="s">
        <v>70</v>
      </c>
      <c r="C97" s="13" t="s">
        <v>83</v>
      </c>
      <c r="D97" s="18"/>
      <c r="E97" s="20"/>
    </row>
    <row r="98" spans="2:5" s="8" customFormat="1" ht="12.75" hidden="1" customHeight="1">
      <c r="B98" s="11" t="s">
        <v>70</v>
      </c>
      <c r="C98" s="13" t="s">
        <v>84</v>
      </c>
      <c r="D98" s="18"/>
      <c r="E98" s="20"/>
    </row>
    <row r="99" spans="2:5" s="8" customFormat="1" ht="12.75" hidden="1" customHeight="1">
      <c r="B99" s="11" t="s">
        <v>70</v>
      </c>
      <c r="C99" s="13" t="s">
        <v>85</v>
      </c>
      <c r="D99" s="18"/>
      <c r="E99" s="20"/>
    </row>
    <row r="100" spans="2:5" s="8" customFormat="1" ht="12.75" hidden="1" customHeight="1">
      <c r="B100" s="11" t="s">
        <v>70</v>
      </c>
      <c r="C100" s="13" t="s">
        <v>86</v>
      </c>
      <c r="D100" s="18"/>
      <c r="E100" s="20"/>
    </row>
    <row r="101" spans="2:5" s="8" customFormat="1" ht="12.75" hidden="1" customHeight="1">
      <c r="B101" s="11" t="s">
        <v>70</v>
      </c>
      <c r="C101" s="13" t="s">
        <v>87</v>
      </c>
      <c r="D101" s="18"/>
      <c r="E101" s="20"/>
    </row>
    <row r="102" spans="2:5" s="8" customFormat="1" ht="12.75" hidden="1" customHeight="1">
      <c r="B102" s="11" t="s">
        <v>70</v>
      </c>
      <c r="C102" s="13" t="s">
        <v>88</v>
      </c>
      <c r="D102" s="18"/>
      <c r="E102" s="20"/>
    </row>
    <row r="103" spans="2:5" s="8" customFormat="1" ht="12.75" hidden="1" customHeight="1">
      <c r="B103" s="11" t="s">
        <v>70</v>
      </c>
      <c r="C103" s="13" t="s">
        <v>89</v>
      </c>
      <c r="D103" s="18"/>
      <c r="E103" s="20"/>
    </row>
    <row r="104" spans="2:5" s="8" customFormat="1" ht="12.75" hidden="1" customHeight="1">
      <c r="B104" s="11" t="s">
        <v>70</v>
      </c>
      <c r="C104" s="13" t="s">
        <v>90</v>
      </c>
      <c r="D104" s="18"/>
      <c r="E104" s="20"/>
    </row>
    <row r="105" spans="2:5" s="8" customFormat="1" ht="12.75" hidden="1" customHeight="1">
      <c r="B105" s="11" t="s">
        <v>70</v>
      </c>
      <c r="C105" s="13" t="s">
        <v>91</v>
      </c>
      <c r="D105" s="18"/>
      <c r="E105" s="19"/>
    </row>
    <row r="106" spans="2:5" s="8" customFormat="1" ht="12.75" hidden="1" customHeight="1">
      <c r="B106" s="11" t="s">
        <v>70</v>
      </c>
      <c r="C106" s="13" t="s">
        <v>92</v>
      </c>
      <c r="D106" s="18"/>
      <c r="E106" s="19"/>
    </row>
    <row r="107" spans="2:5" s="8" customFormat="1" ht="12.75" hidden="1" customHeight="1">
      <c r="B107" s="11" t="s">
        <v>70</v>
      </c>
      <c r="C107" s="13" t="s">
        <v>339</v>
      </c>
      <c r="D107" s="18"/>
      <c r="E107" s="19"/>
    </row>
    <row r="108" spans="2:5" s="8" customFormat="1" ht="12.75" hidden="1" customHeight="1">
      <c r="B108" s="11" t="s">
        <v>70</v>
      </c>
      <c r="C108" s="13" t="s">
        <v>340</v>
      </c>
      <c r="D108" s="18"/>
      <c r="E108" s="19"/>
    </row>
    <row r="109" spans="2:5" s="8" customFormat="1" ht="12.75" hidden="1" customHeight="1">
      <c r="B109" s="11" t="s">
        <v>70</v>
      </c>
      <c r="C109" s="13" t="s">
        <v>341</v>
      </c>
      <c r="D109" s="18"/>
      <c r="E109" s="19"/>
    </row>
    <row r="110" spans="2:5" s="8" customFormat="1" ht="12.75" hidden="1" customHeight="1">
      <c r="B110" s="11" t="s">
        <v>70</v>
      </c>
      <c r="C110" s="13" t="s">
        <v>386</v>
      </c>
      <c r="D110" s="18"/>
      <c r="E110" s="20"/>
    </row>
    <row r="111" spans="2:5" s="8" customFormat="1" ht="12.75" hidden="1" customHeight="1">
      <c r="B111" s="11" t="s">
        <v>93</v>
      </c>
      <c r="C111" s="13" t="s">
        <v>94</v>
      </c>
      <c r="D111" s="18"/>
      <c r="E111" s="20"/>
    </row>
    <row r="112" spans="2:5" s="8" customFormat="1" ht="12.75" hidden="1" customHeight="1">
      <c r="B112" s="11" t="s">
        <v>93</v>
      </c>
      <c r="C112" s="13" t="s">
        <v>95</v>
      </c>
      <c r="D112" s="18"/>
      <c r="E112" s="20"/>
    </row>
    <row r="113" spans="2:5" s="8" customFormat="1" ht="12.75" hidden="1" customHeight="1">
      <c r="B113" s="11" t="s">
        <v>93</v>
      </c>
      <c r="C113" s="13" t="s">
        <v>96</v>
      </c>
      <c r="D113" s="18"/>
      <c r="E113" s="20"/>
    </row>
    <row r="114" spans="2:5" s="8" customFormat="1" ht="12.75" hidden="1" customHeight="1">
      <c r="B114" s="11" t="s">
        <v>93</v>
      </c>
      <c r="C114" s="13" t="s">
        <v>97</v>
      </c>
      <c r="D114" s="18"/>
      <c r="E114" s="20"/>
    </row>
    <row r="115" spans="2:5" s="8" customFormat="1" ht="12.75" hidden="1" customHeight="1">
      <c r="B115" s="11" t="s">
        <v>93</v>
      </c>
      <c r="C115" s="13" t="s">
        <v>98</v>
      </c>
      <c r="D115" s="18"/>
      <c r="E115" s="20"/>
    </row>
    <row r="116" spans="2:5" s="8" customFormat="1" ht="12.75" hidden="1" customHeight="1">
      <c r="B116" s="11" t="s">
        <v>93</v>
      </c>
      <c r="C116" s="13" t="s">
        <v>99</v>
      </c>
      <c r="D116" s="18"/>
      <c r="E116" s="19"/>
    </row>
    <row r="117" spans="2:5" s="8" customFormat="1" ht="12.75" hidden="1" customHeight="1">
      <c r="B117" s="11" t="s">
        <v>93</v>
      </c>
      <c r="C117" s="13" t="s">
        <v>100</v>
      </c>
      <c r="D117" s="18"/>
      <c r="E117" s="20"/>
    </row>
    <row r="118" spans="2:5" s="8" customFormat="1" ht="12.75" hidden="1" customHeight="1">
      <c r="B118" s="11" t="s">
        <v>93</v>
      </c>
      <c r="C118" s="13" t="s">
        <v>101</v>
      </c>
      <c r="D118" s="18"/>
      <c r="E118" s="20"/>
    </row>
    <row r="119" spans="2:5" s="8" customFormat="1" ht="12.75" hidden="1" customHeight="1">
      <c r="B119" s="11" t="s">
        <v>93</v>
      </c>
      <c r="C119" s="13" t="s">
        <v>353</v>
      </c>
      <c r="D119" s="18"/>
      <c r="E119" s="19"/>
    </row>
    <row r="120" spans="2:5" s="8" customFormat="1" ht="12.75" hidden="1" customHeight="1">
      <c r="B120" s="11" t="s">
        <v>93</v>
      </c>
      <c r="C120" s="13" t="s">
        <v>102</v>
      </c>
      <c r="D120" s="18"/>
      <c r="E120" s="19"/>
    </row>
    <row r="121" spans="2:5" s="8" customFormat="1" ht="12.75" hidden="1" customHeight="1">
      <c r="B121" s="11" t="s">
        <v>93</v>
      </c>
      <c r="C121" s="13" t="s">
        <v>342</v>
      </c>
      <c r="D121" s="18"/>
      <c r="E121" s="19"/>
    </row>
    <row r="122" spans="2:5" s="8" customFormat="1" ht="12.75" hidden="1" customHeight="1">
      <c r="B122" s="11" t="s">
        <v>93</v>
      </c>
      <c r="C122" s="13" t="s">
        <v>343</v>
      </c>
      <c r="D122" s="18"/>
      <c r="E122" s="20"/>
    </row>
    <row r="123" spans="2:5" s="8" customFormat="1" ht="12.75" hidden="1" customHeight="1">
      <c r="B123" s="11" t="s">
        <v>103</v>
      </c>
      <c r="C123" s="13" t="s">
        <v>104</v>
      </c>
      <c r="D123" s="18"/>
      <c r="E123" s="20"/>
    </row>
    <row r="124" spans="2:5" s="8" customFormat="1" ht="12.75" hidden="1" customHeight="1">
      <c r="B124" s="11" t="s">
        <v>103</v>
      </c>
      <c r="C124" s="13" t="s">
        <v>105</v>
      </c>
      <c r="D124" s="18"/>
      <c r="E124" s="20"/>
    </row>
    <row r="125" spans="2:5" s="8" customFormat="1" ht="12.75" hidden="1" customHeight="1">
      <c r="B125" s="11" t="s">
        <v>103</v>
      </c>
      <c r="C125" s="13" t="s">
        <v>106</v>
      </c>
      <c r="D125" s="18"/>
      <c r="E125" s="20"/>
    </row>
    <row r="126" spans="2:5" s="8" customFormat="1" ht="12.75" hidden="1" customHeight="1">
      <c r="B126" s="11" t="s">
        <v>103</v>
      </c>
      <c r="C126" s="13" t="s">
        <v>107</v>
      </c>
      <c r="D126" s="18"/>
      <c r="E126" s="19"/>
    </row>
    <row r="127" spans="2:5" s="8" customFormat="1" ht="12.75" hidden="1" customHeight="1">
      <c r="B127" s="11" t="s">
        <v>103</v>
      </c>
      <c r="C127" s="13" t="s">
        <v>108</v>
      </c>
      <c r="D127" s="18"/>
      <c r="E127" s="20"/>
    </row>
    <row r="128" spans="2:5" s="8" customFormat="1" ht="12.75" hidden="1" customHeight="1">
      <c r="B128" s="11" t="s">
        <v>103</v>
      </c>
      <c r="C128" s="13" t="s">
        <v>109</v>
      </c>
      <c r="D128" s="18"/>
      <c r="E128" s="19"/>
    </row>
    <row r="129" spans="2:5" s="8" customFormat="1" ht="12.75" hidden="1" customHeight="1">
      <c r="B129" s="11" t="s">
        <v>103</v>
      </c>
      <c r="C129" s="13" t="s">
        <v>110</v>
      </c>
      <c r="D129" s="18"/>
      <c r="E129" s="20"/>
    </row>
    <row r="130" spans="2:5" s="8" customFormat="1" ht="12.75" hidden="1" customHeight="1">
      <c r="B130" s="11" t="s">
        <v>103</v>
      </c>
      <c r="C130" s="13" t="s">
        <v>111</v>
      </c>
      <c r="D130" s="18"/>
      <c r="E130" s="20"/>
    </row>
    <row r="131" spans="2:5" s="8" customFormat="1" ht="12.75" hidden="1" customHeight="1">
      <c r="B131" s="11" t="s">
        <v>103</v>
      </c>
      <c r="C131" s="13" t="s">
        <v>112</v>
      </c>
      <c r="D131" s="18"/>
      <c r="E131" s="20"/>
    </row>
    <row r="132" spans="2:5" s="8" customFormat="1" ht="12.75" hidden="1" customHeight="1">
      <c r="B132" s="11" t="s">
        <v>103</v>
      </c>
      <c r="C132" s="13" t="s">
        <v>113</v>
      </c>
      <c r="D132" s="18"/>
      <c r="E132" s="20"/>
    </row>
    <row r="133" spans="2:5" s="8" customFormat="1" ht="12.75" hidden="1" customHeight="1">
      <c r="B133" s="11" t="s">
        <v>103</v>
      </c>
      <c r="C133" s="13" t="s">
        <v>376</v>
      </c>
      <c r="D133" s="18"/>
      <c r="E133" s="21"/>
    </row>
    <row r="134" spans="2:5" s="8" customFormat="1" ht="12.75" hidden="1" customHeight="1">
      <c r="B134" s="11" t="s">
        <v>103</v>
      </c>
      <c r="C134" s="13" t="s">
        <v>377</v>
      </c>
      <c r="D134" s="18"/>
      <c r="E134" s="21"/>
    </row>
    <row r="135" spans="2:5" s="8" customFormat="1" ht="12.75" hidden="1" customHeight="1">
      <c r="B135" s="11" t="s">
        <v>103</v>
      </c>
      <c r="C135" s="13" t="s">
        <v>378</v>
      </c>
      <c r="D135" s="18"/>
      <c r="E135" s="21"/>
    </row>
    <row r="136" spans="2:5" s="8" customFormat="1" ht="12.75" hidden="1" customHeight="1">
      <c r="B136" s="11" t="s">
        <v>103</v>
      </c>
      <c r="C136" s="13" t="s">
        <v>379</v>
      </c>
      <c r="D136" s="18"/>
      <c r="E136" s="21"/>
    </row>
    <row r="137" spans="2:5" s="8" customFormat="1" ht="12.75" hidden="1" customHeight="1">
      <c r="B137" s="11" t="s">
        <v>114</v>
      </c>
      <c r="C137" s="13" t="s">
        <v>115</v>
      </c>
      <c r="D137" s="18"/>
      <c r="E137" s="20"/>
    </row>
    <row r="138" spans="2:5" s="8" customFormat="1" ht="12.75" hidden="1" customHeight="1">
      <c r="B138" s="11" t="s">
        <v>114</v>
      </c>
      <c r="C138" s="13" t="s">
        <v>116</v>
      </c>
      <c r="D138" s="18"/>
      <c r="E138" s="20"/>
    </row>
    <row r="139" spans="2:5" s="8" customFormat="1" ht="12.75" hidden="1" customHeight="1">
      <c r="B139" s="11" t="s">
        <v>114</v>
      </c>
      <c r="C139" s="13" t="s">
        <v>117</v>
      </c>
      <c r="D139" s="18"/>
      <c r="E139" s="19"/>
    </row>
    <row r="140" spans="2:5" s="8" customFormat="1" ht="12.75" hidden="1" customHeight="1">
      <c r="B140" s="11" t="s">
        <v>114</v>
      </c>
      <c r="C140" s="13" t="s">
        <v>118</v>
      </c>
      <c r="D140" s="18"/>
      <c r="E140" s="20"/>
    </row>
    <row r="141" spans="2:5" s="8" customFormat="1" ht="12.75" hidden="1" customHeight="1">
      <c r="B141" s="11" t="s">
        <v>114</v>
      </c>
      <c r="C141" s="13" t="s">
        <v>365</v>
      </c>
      <c r="D141" s="18"/>
      <c r="E141" s="19"/>
    </row>
    <row r="142" spans="2:5" s="8" customFormat="1" ht="12.75" hidden="1" customHeight="1">
      <c r="B142" s="11" t="s">
        <v>114</v>
      </c>
      <c r="C142" s="13" t="s">
        <v>366</v>
      </c>
      <c r="D142" s="18"/>
      <c r="E142" s="19"/>
    </row>
    <row r="143" spans="2:5" s="8" customFormat="1" ht="12.75" hidden="1" customHeight="1">
      <c r="B143" s="11" t="s">
        <v>114</v>
      </c>
      <c r="C143" s="13" t="s">
        <v>367</v>
      </c>
      <c r="D143" s="18"/>
      <c r="E143" s="19"/>
    </row>
    <row r="144" spans="2:5" s="8" customFormat="1" ht="12.75" hidden="1" customHeight="1">
      <c r="B144" s="11" t="s">
        <v>114</v>
      </c>
      <c r="C144" s="13" t="s">
        <v>368</v>
      </c>
      <c r="D144" s="18"/>
      <c r="E144" s="19"/>
    </row>
    <row r="145" spans="2:5" s="8" customFormat="1" ht="12.75" hidden="1" customHeight="1">
      <c r="B145" s="11" t="s">
        <v>114</v>
      </c>
      <c r="C145" s="13" t="s">
        <v>394</v>
      </c>
      <c r="D145" s="18"/>
      <c r="E145" s="19"/>
    </row>
    <row r="146" spans="2:5" s="8" customFormat="1" ht="12.75" hidden="1" customHeight="1">
      <c r="B146" s="11" t="s">
        <v>119</v>
      </c>
      <c r="C146" s="13" t="s">
        <v>120</v>
      </c>
      <c r="D146" s="18"/>
      <c r="E146" s="19"/>
    </row>
    <row r="147" spans="2:5" s="8" customFormat="1" ht="12.75" hidden="1" customHeight="1">
      <c r="B147" s="11" t="s">
        <v>119</v>
      </c>
      <c r="C147" s="13" t="s">
        <v>121</v>
      </c>
      <c r="D147" s="18"/>
      <c r="E147" s="20"/>
    </row>
    <row r="148" spans="2:5" s="8" customFormat="1" ht="12.75" hidden="1" customHeight="1">
      <c r="B148" s="11" t="s">
        <v>119</v>
      </c>
      <c r="C148" s="13" t="s">
        <v>122</v>
      </c>
      <c r="D148" s="18"/>
      <c r="E148" s="20"/>
    </row>
    <row r="149" spans="2:5" s="8" customFormat="1" ht="12.75" hidden="1" customHeight="1">
      <c r="B149" s="11" t="s">
        <v>119</v>
      </c>
      <c r="C149" s="13" t="s">
        <v>123</v>
      </c>
      <c r="D149" s="18"/>
      <c r="E149" s="20"/>
    </row>
    <row r="150" spans="2:5" s="8" customFormat="1" ht="12.75" hidden="1" customHeight="1">
      <c r="B150" s="11" t="s">
        <v>119</v>
      </c>
      <c r="C150" s="13" t="s">
        <v>124</v>
      </c>
      <c r="D150" s="18"/>
      <c r="E150" s="19"/>
    </row>
    <row r="151" spans="2:5" s="8" customFormat="1" ht="12.75" hidden="1" customHeight="1">
      <c r="B151" s="11" t="s">
        <v>119</v>
      </c>
      <c r="C151" s="13" t="s">
        <v>125</v>
      </c>
      <c r="D151" s="18"/>
      <c r="E151" s="20"/>
    </row>
    <row r="152" spans="2:5" s="8" customFormat="1" ht="12.75" hidden="1" customHeight="1">
      <c r="B152" s="11" t="s">
        <v>119</v>
      </c>
      <c r="C152" s="13" t="s">
        <v>380</v>
      </c>
      <c r="D152" s="18"/>
      <c r="E152" s="20"/>
    </row>
    <row r="153" spans="2:5" s="8" customFormat="1" ht="12.75" hidden="1" customHeight="1">
      <c r="B153" s="11" t="s">
        <v>119</v>
      </c>
      <c r="C153" s="13" t="s">
        <v>387</v>
      </c>
      <c r="D153" s="18"/>
      <c r="E153" s="20"/>
    </row>
    <row r="154" spans="2:5" s="8" customFormat="1" ht="12.75" hidden="1" customHeight="1">
      <c r="B154" s="11" t="s">
        <v>126</v>
      </c>
      <c r="C154" s="13" t="s">
        <v>127</v>
      </c>
      <c r="D154" s="18"/>
      <c r="E154" s="21"/>
    </row>
    <row r="155" spans="2:5" s="8" customFormat="1" ht="12.75" hidden="1" customHeight="1">
      <c r="B155" s="11" t="s">
        <v>126</v>
      </c>
      <c r="C155" s="13" t="s">
        <v>128</v>
      </c>
      <c r="D155" s="18"/>
      <c r="E155" s="20"/>
    </row>
    <row r="156" spans="2:5" s="8" customFormat="1" ht="12.75" hidden="1" customHeight="1">
      <c r="B156" s="11" t="s">
        <v>126</v>
      </c>
      <c r="C156" s="13" t="s">
        <v>129</v>
      </c>
      <c r="D156" s="18"/>
      <c r="E156" s="20"/>
    </row>
    <row r="157" spans="2:5" s="8" customFormat="1" ht="12.75" hidden="1" customHeight="1">
      <c r="B157" s="11" t="s">
        <v>126</v>
      </c>
      <c r="C157" s="13" t="s">
        <v>130</v>
      </c>
      <c r="D157" s="18"/>
      <c r="E157" s="20"/>
    </row>
    <row r="158" spans="2:5" s="8" customFormat="1" ht="12.75" hidden="1" customHeight="1">
      <c r="B158" s="11" t="s">
        <v>126</v>
      </c>
      <c r="C158" s="13" t="s">
        <v>131</v>
      </c>
      <c r="D158" s="18"/>
      <c r="E158" s="20"/>
    </row>
    <row r="159" spans="2:5" s="8" customFormat="1" ht="12.75" hidden="1" customHeight="1">
      <c r="B159" s="11" t="s">
        <v>126</v>
      </c>
      <c r="C159" s="13" t="s">
        <v>369</v>
      </c>
      <c r="D159" s="18"/>
      <c r="E159" s="19"/>
    </row>
    <row r="160" spans="2:5" s="8" customFormat="1" ht="12.75" hidden="1" customHeight="1">
      <c r="B160" s="11" t="s">
        <v>126</v>
      </c>
      <c r="C160" s="13" t="s">
        <v>370</v>
      </c>
      <c r="D160" s="18"/>
      <c r="E160" s="19"/>
    </row>
    <row r="161" spans="2:5" s="8" customFormat="1" ht="12.75" hidden="1" customHeight="1">
      <c r="B161" s="11" t="s">
        <v>126</v>
      </c>
      <c r="C161" s="13" t="s">
        <v>371</v>
      </c>
      <c r="D161" s="18"/>
      <c r="E161" s="20"/>
    </row>
    <row r="162" spans="2:5" s="8" customFormat="1" ht="12.75" hidden="1" customHeight="1">
      <c r="B162" s="11" t="s">
        <v>126</v>
      </c>
      <c r="C162" s="13" t="s">
        <v>375</v>
      </c>
      <c r="D162" s="18"/>
      <c r="E162" s="20"/>
    </row>
    <row r="163" spans="2:5" s="8" customFormat="1" ht="12.75" hidden="1" customHeight="1">
      <c r="B163" s="11" t="s">
        <v>126</v>
      </c>
      <c r="C163" s="13" t="s">
        <v>382</v>
      </c>
      <c r="D163" s="18"/>
      <c r="E163" s="20"/>
    </row>
    <row r="164" spans="2:5" s="8" customFormat="1" ht="12.75" hidden="1" customHeight="1">
      <c r="B164" s="11" t="s">
        <v>126</v>
      </c>
      <c r="C164" s="13" t="s">
        <v>396</v>
      </c>
      <c r="D164" s="18"/>
      <c r="E164" s="20"/>
    </row>
    <row r="165" spans="2:5" s="8" customFormat="1" ht="12.75" hidden="1" customHeight="1">
      <c r="B165" s="11" t="s">
        <v>126</v>
      </c>
      <c r="C165" s="13" t="s">
        <v>397</v>
      </c>
      <c r="D165" s="18"/>
      <c r="E165" s="20"/>
    </row>
    <row r="166" spans="2:5" s="8" customFormat="1" ht="12.75" hidden="1" customHeight="1">
      <c r="B166" s="11" t="s">
        <v>132</v>
      </c>
      <c r="C166" s="13" t="s">
        <v>133</v>
      </c>
      <c r="D166" s="18"/>
      <c r="E166" s="19"/>
    </row>
    <row r="167" spans="2:5" s="8" customFormat="1" ht="12.75" hidden="1" customHeight="1">
      <c r="B167" s="11" t="s">
        <v>132</v>
      </c>
      <c r="C167" s="13" t="s">
        <v>134</v>
      </c>
      <c r="D167" s="18"/>
      <c r="E167" s="20"/>
    </row>
    <row r="168" spans="2:5" s="8" customFormat="1" ht="12.75" hidden="1" customHeight="1">
      <c r="B168" s="11" t="s">
        <v>132</v>
      </c>
      <c r="C168" s="13" t="s">
        <v>135</v>
      </c>
      <c r="D168" s="18"/>
      <c r="E168" s="20"/>
    </row>
    <row r="169" spans="2:5" s="8" customFormat="1" ht="12.75" hidden="1" customHeight="1">
      <c r="B169" s="11" t="s">
        <v>132</v>
      </c>
      <c r="C169" s="13" t="s">
        <v>136</v>
      </c>
      <c r="D169" s="18"/>
      <c r="E169" s="20"/>
    </row>
    <row r="170" spans="2:5" s="8" customFormat="1" ht="12.75" hidden="1" customHeight="1">
      <c r="B170" s="11" t="s">
        <v>132</v>
      </c>
      <c r="C170" s="13" t="s">
        <v>137</v>
      </c>
      <c r="D170" s="18"/>
      <c r="E170" s="20"/>
    </row>
    <row r="171" spans="2:5" s="8" customFormat="1" ht="12.75" hidden="1" customHeight="1">
      <c r="B171" s="11" t="s">
        <v>132</v>
      </c>
      <c r="C171" s="13" t="s">
        <v>138</v>
      </c>
      <c r="D171" s="18"/>
      <c r="E171" s="20"/>
    </row>
    <row r="172" spans="2:5" s="8" customFormat="1" ht="12.75" hidden="1" customHeight="1">
      <c r="B172" s="11" t="s">
        <v>132</v>
      </c>
      <c r="C172" s="13" t="s">
        <v>139</v>
      </c>
      <c r="D172" s="18"/>
      <c r="E172" s="20"/>
    </row>
    <row r="173" spans="2:5" s="8" customFormat="1" ht="12.75" hidden="1" customHeight="1">
      <c r="B173" s="11" t="s">
        <v>132</v>
      </c>
      <c r="C173" s="13" t="s">
        <v>140</v>
      </c>
      <c r="D173" s="18"/>
      <c r="E173" s="20"/>
    </row>
    <row r="174" spans="2:5" s="8" customFormat="1" ht="12.75" hidden="1" customHeight="1">
      <c r="B174" s="11" t="s">
        <v>132</v>
      </c>
      <c r="C174" s="13" t="s">
        <v>141</v>
      </c>
      <c r="D174" s="18"/>
      <c r="E174" s="20"/>
    </row>
    <row r="175" spans="2:5" s="8" customFormat="1" ht="12.75" hidden="1" customHeight="1">
      <c r="B175" s="11" t="s">
        <v>132</v>
      </c>
      <c r="C175" s="13" t="s">
        <v>142</v>
      </c>
      <c r="D175" s="18"/>
      <c r="E175" s="20"/>
    </row>
    <row r="176" spans="2:5" s="8" customFormat="1" ht="12.75" hidden="1" customHeight="1">
      <c r="B176" s="11" t="s">
        <v>132</v>
      </c>
      <c r="C176" s="13" t="s">
        <v>143</v>
      </c>
      <c r="D176" s="18"/>
      <c r="E176" s="20"/>
    </row>
    <row r="177" spans="2:5" s="8" customFormat="1" ht="12.75" hidden="1" customHeight="1">
      <c r="B177" s="11" t="s">
        <v>132</v>
      </c>
      <c r="C177" s="13" t="s">
        <v>144</v>
      </c>
      <c r="D177" s="18"/>
      <c r="E177" s="19"/>
    </row>
    <row r="178" spans="2:5" s="8" customFormat="1" ht="12.75" hidden="1" customHeight="1">
      <c r="B178" s="11" t="s">
        <v>132</v>
      </c>
      <c r="C178" s="13" t="s">
        <v>145</v>
      </c>
      <c r="D178" s="18"/>
      <c r="E178" s="19"/>
    </row>
    <row r="179" spans="2:5" s="8" customFormat="1" ht="12.75" hidden="1" customHeight="1">
      <c r="B179" s="11" t="s">
        <v>132</v>
      </c>
      <c r="C179" s="13" t="s">
        <v>146</v>
      </c>
      <c r="D179" s="18"/>
      <c r="E179" s="20"/>
    </row>
    <row r="180" spans="2:5" s="8" customFormat="1" ht="12.75" hidden="1" customHeight="1">
      <c r="B180" s="11" t="s">
        <v>147</v>
      </c>
      <c r="C180" s="13" t="s">
        <v>148</v>
      </c>
      <c r="D180" s="18"/>
      <c r="E180" s="19"/>
    </row>
    <row r="181" spans="2:5" s="8" customFormat="1" ht="12.75" hidden="1" customHeight="1">
      <c r="B181" s="11" t="s">
        <v>147</v>
      </c>
      <c r="C181" s="13" t="s">
        <v>149</v>
      </c>
      <c r="D181" s="18"/>
      <c r="E181" s="20"/>
    </row>
    <row r="182" spans="2:5" s="8" customFormat="1" ht="12.75" hidden="1" customHeight="1">
      <c r="B182" s="11" t="s">
        <v>147</v>
      </c>
      <c r="C182" s="13" t="s">
        <v>150</v>
      </c>
      <c r="D182" s="18"/>
      <c r="E182" s="20"/>
    </row>
    <row r="183" spans="2:5" s="8" customFormat="1" ht="12.75" hidden="1" customHeight="1">
      <c r="B183" s="11" t="s">
        <v>147</v>
      </c>
      <c r="C183" s="13" t="s">
        <v>151</v>
      </c>
      <c r="D183" s="18"/>
      <c r="E183" s="19"/>
    </row>
    <row r="184" spans="2:5" s="8" customFormat="1" ht="12.75" hidden="1" customHeight="1">
      <c r="B184" s="11" t="s">
        <v>147</v>
      </c>
      <c r="C184" s="13" t="s">
        <v>152</v>
      </c>
      <c r="D184" s="18"/>
      <c r="E184" s="20"/>
    </row>
    <row r="185" spans="2:5" s="8" customFormat="1" ht="12.75" hidden="1" customHeight="1">
      <c r="B185" s="11" t="s">
        <v>147</v>
      </c>
      <c r="C185" s="13" t="s">
        <v>153</v>
      </c>
      <c r="D185" s="18"/>
      <c r="E185" s="20"/>
    </row>
    <row r="186" spans="2:5" s="8" customFormat="1" ht="12.75" hidden="1" customHeight="1">
      <c r="B186" s="11" t="s">
        <v>147</v>
      </c>
      <c r="C186" s="13" t="s">
        <v>154</v>
      </c>
      <c r="D186" s="18"/>
      <c r="E186" s="19"/>
    </row>
    <row r="187" spans="2:5" s="8" customFormat="1" ht="12.75" hidden="1" customHeight="1">
      <c r="B187" s="11" t="s">
        <v>147</v>
      </c>
      <c r="C187" s="13" t="s">
        <v>155</v>
      </c>
      <c r="D187" s="18"/>
      <c r="E187" s="19"/>
    </row>
    <row r="188" spans="2:5" s="8" customFormat="1" ht="12.75" hidden="1" customHeight="1">
      <c r="B188" s="11" t="s">
        <v>147</v>
      </c>
      <c r="C188" s="13" t="s">
        <v>156</v>
      </c>
      <c r="D188" s="18"/>
      <c r="E188" s="19"/>
    </row>
    <row r="189" spans="2:5" s="8" customFormat="1" ht="12.75" hidden="1" customHeight="1">
      <c r="B189" s="11" t="s">
        <v>147</v>
      </c>
      <c r="C189" s="13" t="s">
        <v>388</v>
      </c>
      <c r="D189" s="18"/>
      <c r="E189" s="19"/>
    </row>
    <row r="190" spans="2:5" s="8" customFormat="1" ht="12.75" hidden="1" customHeight="1">
      <c r="B190" s="11" t="s">
        <v>147</v>
      </c>
      <c r="C190" s="13" t="s">
        <v>389</v>
      </c>
      <c r="D190" s="18"/>
      <c r="E190" s="19"/>
    </row>
    <row r="191" spans="2:5" s="8" customFormat="1" ht="12.75" hidden="1" customHeight="1">
      <c r="B191" s="11" t="s">
        <v>147</v>
      </c>
      <c r="C191" s="13" t="s">
        <v>390</v>
      </c>
      <c r="D191" s="18"/>
      <c r="E191" s="20"/>
    </row>
    <row r="192" spans="2:5" s="8" customFormat="1" ht="12.75" hidden="1" customHeight="1">
      <c r="B192" s="11" t="s">
        <v>157</v>
      </c>
      <c r="C192" s="13" t="s">
        <v>158</v>
      </c>
      <c r="D192" s="18"/>
      <c r="E192" s="20"/>
    </row>
    <row r="193" spans="2:5" s="8" customFormat="1" ht="12.75" hidden="1" customHeight="1">
      <c r="B193" s="11" t="s">
        <v>157</v>
      </c>
      <c r="C193" s="13" t="s">
        <v>159</v>
      </c>
      <c r="D193" s="18"/>
      <c r="E193" s="20"/>
    </row>
    <row r="194" spans="2:5" s="8" customFormat="1" ht="12.75" hidden="1" customHeight="1">
      <c r="B194" s="11" t="s">
        <v>157</v>
      </c>
      <c r="C194" s="13" t="s">
        <v>160</v>
      </c>
      <c r="D194" s="18"/>
      <c r="E194" s="20"/>
    </row>
    <row r="195" spans="2:5" s="8" customFormat="1" ht="12.75" hidden="1" customHeight="1">
      <c r="B195" s="11" t="s">
        <v>157</v>
      </c>
      <c r="C195" s="13" t="s">
        <v>161</v>
      </c>
      <c r="D195" s="18"/>
      <c r="E195" s="20"/>
    </row>
    <row r="196" spans="2:5" s="8" customFormat="1" ht="12.75" hidden="1" customHeight="1">
      <c r="B196" s="11" t="s">
        <v>157</v>
      </c>
      <c r="C196" s="13" t="s">
        <v>162</v>
      </c>
      <c r="D196" s="18"/>
      <c r="E196" s="20"/>
    </row>
    <row r="197" spans="2:5" s="8" customFormat="1" ht="12.75" hidden="1" customHeight="1">
      <c r="B197" s="11" t="s">
        <v>157</v>
      </c>
      <c r="C197" s="13" t="s">
        <v>860</v>
      </c>
      <c r="D197" s="18"/>
      <c r="E197" s="20"/>
    </row>
    <row r="198" spans="2:5" s="8" customFormat="1" ht="12.75" hidden="1" customHeight="1">
      <c r="B198" s="11" t="s">
        <v>157</v>
      </c>
      <c r="C198" s="13" t="s">
        <v>861</v>
      </c>
      <c r="D198" s="18"/>
      <c r="E198" s="20"/>
    </row>
    <row r="199" spans="2:5" s="8" customFormat="1" ht="12.75" hidden="1" customHeight="1">
      <c r="B199" s="11" t="s">
        <v>163</v>
      </c>
      <c r="C199" s="13" t="s">
        <v>164</v>
      </c>
      <c r="D199" s="18"/>
      <c r="E199" s="20"/>
    </row>
    <row r="200" spans="2:5" s="8" customFormat="1" ht="12.75" hidden="1" customHeight="1">
      <c r="B200" s="11" t="s">
        <v>163</v>
      </c>
      <c r="C200" s="13" t="s">
        <v>165</v>
      </c>
      <c r="D200" s="18"/>
      <c r="E200" s="20"/>
    </row>
    <row r="201" spans="2:5" s="8" customFormat="1" ht="12.75" hidden="1" customHeight="1">
      <c r="B201" s="11" t="s">
        <v>163</v>
      </c>
      <c r="C201" s="13" t="s">
        <v>166</v>
      </c>
      <c r="D201" s="18"/>
      <c r="E201" s="19"/>
    </row>
    <row r="202" spans="2:5" s="8" customFormat="1" ht="12.75" hidden="1" customHeight="1">
      <c r="B202" s="11" t="s">
        <v>163</v>
      </c>
      <c r="C202" s="13" t="s">
        <v>167</v>
      </c>
      <c r="D202" s="18"/>
      <c r="E202" s="19"/>
    </row>
    <row r="203" spans="2:5" s="8" customFormat="1" ht="12.75" hidden="1" customHeight="1">
      <c r="B203" s="11" t="s">
        <v>163</v>
      </c>
      <c r="C203" s="13" t="s">
        <v>168</v>
      </c>
      <c r="D203" s="18"/>
      <c r="E203" s="20"/>
    </row>
    <row r="204" spans="2:5" s="8" customFormat="1" ht="12.75" hidden="1" customHeight="1">
      <c r="B204" s="11" t="s">
        <v>163</v>
      </c>
      <c r="C204" s="13" t="s">
        <v>169</v>
      </c>
      <c r="D204" s="18"/>
      <c r="E204" s="20"/>
    </row>
    <row r="205" spans="2:5" s="8" customFormat="1" ht="12.75" hidden="1" customHeight="1">
      <c r="B205" s="11" t="s">
        <v>170</v>
      </c>
      <c r="C205" s="13" t="s">
        <v>171</v>
      </c>
      <c r="D205" s="18"/>
      <c r="E205" s="20"/>
    </row>
    <row r="206" spans="2:5" s="8" customFormat="1" ht="12.75" hidden="1" customHeight="1">
      <c r="B206" s="11" t="s">
        <v>170</v>
      </c>
      <c r="C206" s="13" t="s">
        <v>172</v>
      </c>
      <c r="D206" s="18"/>
      <c r="E206" s="19"/>
    </row>
    <row r="207" spans="2:5" s="8" customFormat="1" ht="12.75" hidden="1" customHeight="1">
      <c r="B207" s="11" t="s">
        <v>170</v>
      </c>
      <c r="C207" s="13" t="s">
        <v>173</v>
      </c>
      <c r="D207" s="18"/>
      <c r="E207" s="22"/>
    </row>
    <row r="208" spans="2:5" s="8" customFormat="1" ht="12.75" hidden="1" customHeight="1">
      <c r="B208" s="11" t="s">
        <v>170</v>
      </c>
      <c r="C208" s="13" t="s">
        <v>174</v>
      </c>
      <c r="D208" s="18"/>
      <c r="E208" s="20"/>
    </row>
    <row r="209" spans="2:5" s="8" customFormat="1" ht="12.75" hidden="1" customHeight="1">
      <c r="B209" s="11" t="s">
        <v>175</v>
      </c>
      <c r="C209" s="13" t="s">
        <v>176</v>
      </c>
      <c r="D209" s="18"/>
      <c r="E209" s="20"/>
    </row>
    <row r="210" spans="2:5" s="8" customFormat="1" ht="12.75" hidden="1" customHeight="1">
      <c r="B210" s="11" t="s">
        <v>175</v>
      </c>
      <c r="C210" s="12" t="s">
        <v>177</v>
      </c>
      <c r="D210" s="18"/>
      <c r="E210" s="19"/>
    </row>
    <row r="211" spans="2:5" s="8" customFormat="1" ht="12.75" hidden="1" customHeight="1">
      <c r="B211" s="11" t="s">
        <v>175</v>
      </c>
      <c r="C211" s="13" t="s">
        <v>178</v>
      </c>
      <c r="D211" s="18"/>
      <c r="E211" s="19"/>
    </row>
    <row r="212" spans="2:5" s="8" customFormat="1" ht="12.75" hidden="1" customHeight="1">
      <c r="B212" s="11" t="s">
        <v>175</v>
      </c>
      <c r="C212" s="13" t="s">
        <v>179</v>
      </c>
      <c r="D212" s="18"/>
      <c r="E212" s="20"/>
    </row>
    <row r="213" spans="2:5" s="8" customFormat="1" ht="12.75" hidden="1" customHeight="1">
      <c r="B213" s="11" t="s">
        <v>175</v>
      </c>
      <c r="C213" s="13" t="s">
        <v>355</v>
      </c>
      <c r="D213" s="18"/>
      <c r="E213" s="19"/>
    </row>
    <row r="214" spans="2:5" s="8" customFormat="1" ht="12.75" hidden="1" customHeight="1">
      <c r="B214" s="11" t="s">
        <v>175</v>
      </c>
      <c r="C214" s="13" t="s">
        <v>356</v>
      </c>
      <c r="D214" s="18"/>
      <c r="E214" s="19"/>
    </row>
    <row r="215" spans="2:5" s="8" customFormat="1" ht="12.75" hidden="1" customHeight="1">
      <c r="B215" s="11" t="s">
        <v>175</v>
      </c>
      <c r="C215" s="13" t="s">
        <v>402</v>
      </c>
      <c r="D215" s="18"/>
      <c r="E215" s="20"/>
    </row>
    <row r="216" spans="2:5" s="8" customFormat="1" ht="12.75" hidden="1" customHeight="1">
      <c r="B216" s="11" t="s">
        <v>175</v>
      </c>
      <c r="C216" s="13" t="s">
        <v>403</v>
      </c>
      <c r="D216" s="18"/>
      <c r="E216" s="20"/>
    </row>
    <row r="217" spans="2:5" s="8" customFormat="1" ht="12.75" hidden="1" customHeight="1">
      <c r="B217" s="11" t="s">
        <v>175</v>
      </c>
      <c r="C217" s="13" t="s">
        <v>404</v>
      </c>
      <c r="D217" s="18"/>
      <c r="E217" s="20"/>
    </row>
    <row r="218" spans="2:5" s="8" customFormat="1" ht="12.75" hidden="1" customHeight="1">
      <c r="B218" s="11" t="s">
        <v>175</v>
      </c>
      <c r="C218" s="13" t="s">
        <v>862</v>
      </c>
      <c r="D218" s="18"/>
      <c r="E218" s="20"/>
    </row>
    <row r="219" spans="2:5" s="8" customFormat="1" ht="12.75" hidden="1" customHeight="1">
      <c r="B219" s="11" t="s">
        <v>180</v>
      </c>
      <c r="C219" s="13" t="s">
        <v>181</v>
      </c>
      <c r="D219" s="18"/>
      <c r="E219" s="20"/>
    </row>
    <row r="220" spans="2:5" s="8" customFormat="1" ht="12.75" hidden="1" customHeight="1">
      <c r="B220" s="11" t="s">
        <v>180</v>
      </c>
      <c r="C220" s="13" t="s">
        <v>182</v>
      </c>
      <c r="D220" s="18"/>
      <c r="E220" s="20"/>
    </row>
    <row r="221" spans="2:5" s="8" customFormat="1" ht="12.75" hidden="1" customHeight="1">
      <c r="B221" s="11" t="s">
        <v>868</v>
      </c>
      <c r="C221" s="13" t="s">
        <v>183</v>
      </c>
      <c r="D221" s="18"/>
      <c r="E221" s="19"/>
    </row>
    <row r="222" spans="2:5" s="8" customFormat="1" ht="12.75" hidden="1" customHeight="1">
      <c r="B222" s="11" t="s">
        <v>180</v>
      </c>
      <c r="C222" s="13" t="s">
        <v>184</v>
      </c>
      <c r="D222" s="18"/>
      <c r="E222" s="20"/>
    </row>
    <row r="223" spans="2:5" s="8" customFormat="1" ht="12.75" hidden="1" customHeight="1">
      <c r="B223" s="11" t="s">
        <v>180</v>
      </c>
      <c r="C223" s="13" t="s">
        <v>185</v>
      </c>
      <c r="D223" s="18"/>
      <c r="E223" s="20"/>
    </row>
    <row r="224" spans="2:5" s="8" customFormat="1" ht="12.75" hidden="1" customHeight="1">
      <c r="B224" s="11" t="s">
        <v>180</v>
      </c>
      <c r="C224" s="13" t="s">
        <v>186</v>
      </c>
      <c r="D224" s="18"/>
      <c r="E224" s="19"/>
    </row>
    <row r="225" spans="2:5" s="8" customFormat="1" ht="12.75" hidden="1" customHeight="1">
      <c r="B225" s="11" t="s">
        <v>868</v>
      </c>
      <c r="C225" s="13" t="s">
        <v>187</v>
      </c>
      <c r="D225" s="18"/>
      <c r="E225" s="20"/>
    </row>
    <row r="226" spans="2:5" s="8" customFormat="1" ht="12.75" hidden="1" customHeight="1">
      <c r="B226" s="11" t="s">
        <v>180</v>
      </c>
      <c r="C226" s="13" t="s">
        <v>188</v>
      </c>
      <c r="D226" s="18"/>
      <c r="E226" s="20"/>
    </row>
    <row r="227" spans="2:5" s="8" customFormat="1" ht="12.75" hidden="1" customHeight="1">
      <c r="B227" s="11" t="s">
        <v>180</v>
      </c>
      <c r="C227" s="13" t="s">
        <v>189</v>
      </c>
      <c r="D227" s="18"/>
      <c r="E227" s="20"/>
    </row>
    <row r="228" spans="2:5" s="8" customFormat="1" ht="12.75" hidden="1" customHeight="1">
      <c r="B228" s="11" t="s">
        <v>868</v>
      </c>
      <c r="C228" s="13" t="s">
        <v>383</v>
      </c>
      <c r="D228" s="18"/>
      <c r="E228" s="19"/>
    </row>
    <row r="229" spans="2:5" s="8" customFormat="1" ht="12.75" hidden="1" customHeight="1">
      <c r="B229" s="11" t="s">
        <v>868</v>
      </c>
      <c r="C229" s="13" t="s">
        <v>391</v>
      </c>
      <c r="D229" s="18"/>
      <c r="E229" s="19"/>
    </row>
    <row r="230" spans="2:5" s="8" customFormat="1" ht="12.75" hidden="1" customHeight="1">
      <c r="B230" s="11" t="s">
        <v>180</v>
      </c>
      <c r="C230" s="13" t="s">
        <v>405</v>
      </c>
      <c r="D230" s="18"/>
      <c r="E230" s="20"/>
    </row>
    <row r="231" spans="2:5" s="8" customFormat="1" ht="12.75" hidden="1" customHeight="1">
      <c r="B231" s="11" t="s">
        <v>180</v>
      </c>
      <c r="C231" s="13" t="s">
        <v>406</v>
      </c>
      <c r="D231" s="18"/>
      <c r="E231" s="20"/>
    </row>
    <row r="232" spans="2:5" s="8" customFormat="1" ht="12.75" hidden="1" customHeight="1">
      <c r="B232" s="11" t="s">
        <v>868</v>
      </c>
      <c r="C232" s="13" t="s">
        <v>863</v>
      </c>
      <c r="D232" s="18"/>
      <c r="E232" s="20"/>
    </row>
    <row r="233" spans="2:5" s="8" customFormat="1" ht="12.75" hidden="1" customHeight="1">
      <c r="B233" s="33" t="s">
        <v>190</v>
      </c>
      <c r="C233" s="13" t="s">
        <v>191</v>
      </c>
      <c r="D233" s="18"/>
      <c r="E233" s="20"/>
    </row>
    <row r="234" spans="2:5" s="8" customFormat="1" ht="12.75" hidden="1" customHeight="1">
      <c r="B234" s="33" t="s">
        <v>190</v>
      </c>
      <c r="C234" s="13" t="s">
        <v>192</v>
      </c>
      <c r="D234" s="18"/>
      <c r="E234" s="20"/>
    </row>
    <row r="235" spans="2:5" s="8" customFormat="1" ht="12.75" hidden="1" customHeight="1">
      <c r="B235" s="33" t="s">
        <v>190</v>
      </c>
      <c r="C235" s="13" t="s">
        <v>193</v>
      </c>
      <c r="D235" s="18"/>
      <c r="E235" s="19"/>
    </row>
    <row r="236" spans="2:5" s="8" customFormat="1" ht="12.75" hidden="1" customHeight="1">
      <c r="B236" s="11" t="s">
        <v>190</v>
      </c>
      <c r="C236" s="13" t="s">
        <v>194</v>
      </c>
      <c r="D236" s="18"/>
      <c r="E236" s="20"/>
    </row>
    <row r="237" spans="2:5" s="8" customFormat="1" ht="12.75" hidden="1" customHeight="1">
      <c r="B237" s="11" t="s">
        <v>190</v>
      </c>
      <c r="C237" s="13" t="s">
        <v>195</v>
      </c>
      <c r="D237" s="18"/>
      <c r="E237" s="20"/>
    </row>
    <row r="238" spans="2:5" s="8" customFormat="1" ht="12.75" hidden="1" customHeight="1">
      <c r="B238" s="11" t="s">
        <v>190</v>
      </c>
      <c r="C238" s="13" t="s">
        <v>196</v>
      </c>
      <c r="D238" s="18"/>
      <c r="E238" s="20"/>
    </row>
    <row r="239" spans="2:5" s="8" customFormat="1" ht="12.75" hidden="1" customHeight="1">
      <c r="B239" s="11" t="s">
        <v>190</v>
      </c>
      <c r="C239" s="13" t="s">
        <v>197</v>
      </c>
      <c r="D239" s="18"/>
      <c r="E239" s="20"/>
    </row>
    <row r="240" spans="2:5" s="8" customFormat="1" ht="12.75" hidden="1" customHeight="1">
      <c r="B240" s="11" t="s">
        <v>190</v>
      </c>
      <c r="C240" s="13" t="s">
        <v>198</v>
      </c>
      <c r="D240" s="18"/>
      <c r="E240" s="20"/>
    </row>
    <row r="241" spans="2:5" s="8" customFormat="1" ht="12.75" hidden="1" customHeight="1">
      <c r="B241" s="11" t="s">
        <v>190</v>
      </c>
      <c r="C241" s="13" t="s">
        <v>395</v>
      </c>
      <c r="D241" s="18"/>
      <c r="E241" s="20"/>
    </row>
    <row r="242" spans="2:5" s="8" customFormat="1" ht="12.75" hidden="1" customHeight="1">
      <c r="B242" s="11" t="s">
        <v>190</v>
      </c>
      <c r="C242" s="13" t="s">
        <v>398</v>
      </c>
      <c r="D242" s="18"/>
      <c r="E242" s="20"/>
    </row>
    <row r="243" spans="2:5" s="8" customFormat="1" ht="12.75" hidden="1" customHeight="1">
      <c r="B243" s="11" t="s">
        <v>199</v>
      </c>
      <c r="C243" s="13" t="s">
        <v>200</v>
      </c>
      <c r="D243" s="18"/>
      <c r="E243" s="20"/>
    </row>
    <row r="244" spans="2:5" s="8" customFormat="1" ht="12.75" hidden="1" customHeight="1">
      <c r="B244" s="11" t="s">
        <v>199</v>
      </c>
      <c r="C244" s="13" t="s">
        <v>201</v>
      </c>
      <c r="D244" s="18"/>
      <c r="E244" s="20"/>
    </row>
    <row r="245" spans="2:5" s="8" customFormat="1" ht="12.75" hidden="1" customHeight="1">
      <c r="B245" s="26" t="s">
        <v>199</v>
      </c>
      <c r="C245" s="13" t="s">
        <v>202</v>
      </c>
      <c r="D245" s="18"/>
      <c r="E245" s="20"/>
    </row>
    <row r="246" spans="2:5" s="8" customFormat="1" ht="12.75" hidden="1" customHeight="1">
      <c r="B246" s="11" t="s">
        <v>199</v>
      </c>
      <c r="C246" s="13" t="s">
        <v>203</v>
      </c>
      <c r="D246" s="18"/>
      <c r="E246" s="20"/>
    </row>
    <row r="247" spans="2:5" s="8" customFormat="1" ht="12.75" hidden="1" customHeight="1">
      <c r="B247" s="11" t="s">
        <v>199</v>
      </c>
      <c r="C247" s="13" t="s">
        <v>204</v>
      </c>
      <c r="D247" s="18"/>
      <c r="E247" s="20"/>
    </row>
    <row r="248" spans="2:5" s="8" customFormat="1" ht="12.75" hidden="1" customHeight="1">
      <c r="B248" s="11" t="s">
        <v>199</v>
      </c>
      <c r="C248" s="13" t="s">
        <v>205</v>
      </c>
      <c r="D248" s="18"/>
      <c r="E248" s="20"/>
    </row>
    <row r="249" spans="2:5" s="8" customFormat="1" ht="12.75" hidden="1" customHeight="1">
      <c r="B249" s="11" t="s">
        <v>199</v>
      </c>
      <c r="C249" s="13" t="s">
        <v>206</v>
      </c>
      <c r="D249" s="18"/>
      <c r="E249" s="20"/>
    </row>
    <row r="250" spans="2:5" s="8" customFormat="1" ht="12.75" hidden="1" customHeight="1">
      <c r="B250" s="11" t="s">
        <v>199</v>
      </c>
      <c r="C250" s="13" t="s">
        <v>207</v>
      </c>
      <c r="D250" s="18"/>
      <c r="E250" s="20"/>
    </row>
    <row r="251" spans="2:5" s="8" customFormat="1" ht="12.75" hidden="1" customHeight="1">
      <c r="B251" s="11" t="s">
        <v>199</v>
      </c>
      <c r="C251" s="13" t="s">
        <v>208</v>
      </c>
      <c r="D251" s="18"/>
      <c r="E251" s="20"/>
    </row>
    <row r="252" spans="2:5" s="8" customFormat="1" ht="12.75" hidden="1" customHeight="1">
      <c r="B252" s="11" t="s">
        <v>199</v>
      </c>
      <c r="C252" s="13" t="s">
        <v>209</v>
      </c>
      <c r="D252" s="18"/>
      <c r="E252" s="20"/>
    </row>
    <row r="253" spans="2:5" s="8" customFormat="1" ht="12.75" hidden="1" customHeight="1">
      <c r="B253" s="11" t="s">
        <v>199</v>
      </c>
      <c r="C253" s="13" t="s">
        <v>210</v>
      </c>
      <c r="D253" s="18"/>
      <c r="E253" s="20"/>
    </row>
    <row r="254" spans="2:5" s="8" customFormat="1" ht="12.75" hidden="1" customHeight="1">
      <c r="B254" s="11" t="s">
        <v>199</v>
      </c>
      <c r="C254" s="13" t="s">
        <v>211</v>
      </c>
      <c r="D254" s="18"/>
      <c r="E254" s="20"/>
    </row>
    <row r="255" spans="2:5" s="8" customFormat="1" ht="12.75" hidden="1" customHeight="1">
      <c r="B255" s="11" t="s">
        <v>199</v>
      </c>
      <c r="C255" s="13" t="s">
        <v>212</v>
      </c>
      <c r="D255" s="18"/>
      <c r="E255" s="20"/>
    </row>
    <row r="256" spans="2:5" s="8" customFormat="1" ht="12.75" hidden="1" customHeight="1">
      <c r="B256" s="11" t="s">
        <v>199</v>
      </c>
      <c r="C256" s="13" t="s">
        <v>213</v>
      </c>
      <c r="D256" s="18"/>
      <c r="E256" s="20"/>
    </row>
    <row r="257" spans="2:5" s="8" customFormat="1" ht="12.75" hidden="1" customHeight="1">
      <c r="B257" s="11" t="s">
        <v>199</v>
      </c>
      <c r="C257" s="13" t="s">
        <v>214</v>
      </c>
      <c r="D257" s="18"/>
      <c r="E257" s="19"/>
    </row>
    <row r="258" spans="2:5" s="8" customFormat="1" ht="12.75" hidden="1" customHeight="1">
      <c r="B258" s="11" t="s">
        <v>199</v>
      </c>
      <c r="C258" s="13" t="s">
        <v>215</v>
      </c>
      <c r="D258" s="18"/>
      <c r="E258" s="20"/>
    </row>
    <row r="259" spans="2:5" s="8" customFormat="1" ht="12.75" hidden="1" customHeight="1">
      <c r="B259" s="11" t="s">
        <v>199</v>
      </c>
      <c r="C259" s="13" t="s">
        <v>216</v>
      </c>
      <c r="D259" s="18"/>
      <c r="E259" s="20"/>
    </row>
    <row r="260" spans="2:5" s="8" customFormat="1" ht="12.75" hidden="1" customHeight="1">
      <c r="B260" s="11" t="s">
        <v>199</v>
      </c>
      <c r="C260" s="13" t="s">
        <v>217</v>
      </c>
      <c r="D260" s="18"/>
      <c r="E260" s="20"/>
    </row>
    <row r="261" spans="2:5" s="8" customFormat="1" ht="12.75" hidden="1" customHeight="1">
      <c r="B261" s="11" t="s">
        <v>199</v>
      </c>
      <c r="C261" s="13" t="s">
        <v>218</v>
      </c>
      <c r="D261" s="18"/>
      <c r="E261" s="20"/>
    </row>
    <row r="262" spans="2:5" s="8" customFormat="1" ht="12.75" hidden="1" customHeight="1">
      <c r="B262" s="11" t="s">
        <v>199</v>
      </c>
      <c r="C262" s="13" t="s">
        <v>219</v>
      </c>
      <c r="D262" s="18"/>
      <c r="E262" s="19"/>
    </row>
    <row r="263" spans="2:5" s="8" customFormat="1" ht="12.75" hidden="1" customHeight="1">
      <c r="B263" s="11" t="s">
        <v>199</v>
      </c>
      <c r="C263" s="13" t="s">
        <v>220</v>
      </c>
      <c r="D263" s="18"/>
      <c r="E263" s="20"/>
    </row>
    <row r="264" spans="2:5" s="8" customFormat="1" ht="12.75" hidden="1" customHeight="1">
      <c r="B264" s="11" t="s">
        <v>199</v>
      </c>
      <c r="C264" s="13" t="s">
        <v>392</v>
      </c>
      <c r="D264" s="18"/>
      <c r="E264" s="20"/>
    </row>
    <row r="265" spans="2:5" s="8" customFormat="1" ht="12.75" hidden="1" customHeight="1">
      <c r="B265" s="11" t="s">
        <v>199</v>
      </c>
      <c r="C265" s="13" t="s">
        <v>399</v>
      </c>
      <c r="D265" s="18"/>
      <c r="E265" s="20"/>
    </row>
    <row r="266" spans="2:5" s="8" customFormat="1" ht="12.75" hidden="1" customHeight="1">
      <c r="B266" s="11" t="s">
        <v>199</v>
      </c>
      <c r="C266" s="13" t="s">
        <v>400</v>
      </c>
      <c r="D266" s="18"/>
      <c r="E266" s="20"/>
    </row>
    <row r="267" spans="2:5" s="8" customFormat="1" ht="12.75" hidden="1" customHeight="1">
      <c r="B267" s="11" t="s">
        <v>221</v>
      </c>
      <c r="C267" s="13" t="s">
        <v>222</v>
      </c>
      <c r="D267" s="18"/>
      <c r="E267" s="19"/>
    </row>
    <row r="268" spans="2:5" s="8" customFormat="1" ht="12.75" hidden="1" customHeight="1">
      <c r="B268" s="11" t="s">
        <v>221</v>
      </c>
      <c r="C268" s="13" t="s">
        <v>223</v>
      </c>
      <c r="D268" s="18"/>
      <c r="E268" s="19"/>
    </row>
    <row r="269" spans="2:5" s="8" customFormat="1" ht="12.75" hidden="1" customHeight="1">
      <c r="B269" s="11" t="s">
        <v>221</v>
      </c>
      <c r="C269" s="13" t="s">
        <v>224</v>
      </c>
      <c r="D269" s="18"/>
      <c r="E269" s="19"/>
    </row>
    <row r="270" spans="2:5" s="8" customFormat="1" ht="12.75" hidden="1" customHeight="1">
      <c r="B270" s="11" t="s">
        <v>221</v>
      </c>
      <c r="C270" s="13" t="s">
        <v>225</v>
      </c>
      <c r="D270" s="18"/>
      <c r="E270" s="19"/>
    </row>
    <row r="271" spans="2:5" s="8" customFormat="1" ht="12.75" hidden="1" customHeight="1">
      <c r="B271" s="11" t="s">
        <v>221</v>
      </c>
      <c r="C271" s="13" t="s">
        <v>364</v>
      </c>
      <c r="D271" s="18"/>
      <c r="E271" s="20"/>
    </row>
    <row r="272" spans="2:5" s="8" customFormat="1" ht="12.75" hidden="1" customHeight="1">
      <c r="B272" s="11" t="s">
        <v>221</v>
      </c>
      <c r="C272" s="13" t="s">
        <v>384</v>
      </c>
      <c r="D272" s="18"/>
      <c r="E272" s="20"/>
    </row>
    <row r="273" spans="2:5" s="8" customFormat="1" ht="12.75" hidden="1" customHeight="1">
      <c r="B273" s="11" t="s">
        <v>226</v>
      </c>
      <c r="C273" s="13" t="s">
        <v>227</v>
      </c>
      <c r="D273" s="18"/>
      <c r="E273" s="19"/>
    </row>
    <row r="274" spans="2:5" s="8" customFormat="1" ht="12.75" hidden="1" customHeight="1">
      <c r="B274" s="11" t="s">
        <v>226</v>
      </c>
      <c r="C274" s="13" t="s">
        <v>228</v>
      </c>
      <c r="D274" s="18"/>
      <c r="E274" s="19"/>
    </row>
    <row r="275" spans="2:5" s="8" customFormat="1" ht="12.75" hidden="1" customHeight="1">
      <c r="B275" s="11" t="s">
        <v>226</v>
      </c>
      <c r="C275" s="13" t="s">
        <v>229</v>
      </c>
      <c r="D275" s="18"/>
      <c r="E275" s="20"/>
    </row>
    <row r="276" spans="2:5" s="8" customFormat="1" ht="12.75" hidden="1" customHeight="1">
      <c r="B276" s="11" t="s">
        <v>226</v>
      </c>
      <c r="C276" s="13" t="s">
        <v>230</v>
      </c>
      <c r="D276" s="18"/>
      <c r="E276" s="20"/>
    </row>
    <row r="277" spans="2:5" s="8" customFormat="1" ht="12.75" hidden="1" customHeight="1">
      <c r="B277" s="11" t="s">
        <v>226</v>
      </c>
      <c r="C277" s="13" t="s">
        <v>231</v>
      </c>
      <c r="D277" s="18"/>
      <c r="E277" s="19"/>
    </row>
    <row r="278" spans="2:5" s="8" customFormat="1" ht="12.75" hidden="1" customHeight="1">
      <c r="B278" s="11" t="s">
        <v>226</v>
      </c>
      <c r="C278" s="13" t="s">
        <v>373</v>
      </c>
      <c r="D278" s="18"/>
      <c r="E278" s="19"/>
    </row>
    <row r="279" spans="2:5" s="8" customFormat="1" ht="12.75" hidden="1" customHeight="1">
      <c r="B279" s="11" t="s">
        <v>226</v>
      </c>
      <c r="C279" s="13" t="s">
        <v>374</v>
      </c>
      <c r="D279" s="18"/>
      <c r="E279" s="20"/>
    </row>
    <row r="280" spans="2:5" s="8" customFormat="1" ht="12.75" hidden="1" customHeight="1">
      <c r="B280" s="11" t="s">
        <v>232</v>
      </c>
      <c r="C280" s="13" t="s">
        <v>233</v>
      </c>
      <c r="D280" s="18"/>
      <c r="E280" s="19"/>
    </row>
    <row r="281" spans="2:5" s="8" customFormat="1" ht="12.75" hidden="1" customHeight="1">
      <c r="B281" s="11" t="s">
        <v>232</v>
      </c>
      <c r="C281" s="13" t="s">
        <v>234</v>
      </c>
      <c r="D281" s="18"/>
      <c r="E281" s="19"/>
    </row>
    <row r="282" spans="2:5" s="8" customFormat="1" ht="12.75" hidden="1" customHeight="1">
      <c r="B282" s="11" t="s">
        <v>232</v>
      </c>
      <c r="C282" s="13" t="s">
        <v>235</v>
      </c>
      <c r="D282" s="18"/>
      <c r="E282" s="20"/>
    </row>
    <row r="283" spans="2:5" s="8" customFormat="1" ht="12.75" hidden="1" customHeight="1">
      <c r="B283" s="11" t="s">
        <v>232</v>
      </c>
      <c r="C283" s="13" t="s">
        <v>236</v>
      </c>
      <c r="D283" s="18"/>
      <c r="E283" s="20"/>
    </row>
    <row r="284" spans="2:5" s="8" customFormat="1" ht="12.75" hidden="1" customHeight="1">
      <c r="B284" s="11" t="s">
        <v>232</v>
      </c>
      <c r="C284" s="13" t="s">
        <v>237</v>
      </c>
      <c r="D284" s="18"/>
      <c r="E284" s="20"/>
    </row>
    <row r="285" spans="2:5" s="8" customFormat="1" ht="12.75" hidden="1" customHeight="1">
      <c r="B285" s="11" t="s">
        <v>232</v>
      </c>
      <c r="C285" s="13" t="s">
        <v>238</v>
      </c>
      <c r="D285" s="18"/>
      <c r="E285" s="20"/>
    </row>
    <row r="286" spans="2:5" s="8" customFormat="1" ht="12.75" hidden="1" customHeight="1">
      <c r="B286" s="11" t="s">
        <v>232</v>
      </c>
      <c r="C286" s="13" t="s">
        <v>239</v>
      </c>
      <c r="D286" s="18"/>
      <c r="E286" s="20"/>
    </row>
    <row r="287" spans="2:5" s="8" customFormat="1" ht="12.75" hidden="1" customHeight="1">
      <c r="B287" s="11" t="s">
        <v>232</v>
      </c>
      <c r="C287" s="13" t="s">
        <v>240</v>
      </c>
      <c r="D287" s="18"/>
      <c r="E287" s="20"/>
    </row>
    <row r="288" spans="2:5" s="8" customFormat="1" ht="12.75" hidden="1" customHeight="1">
      <c r="B288" s="11" t="s">
        <v>232</v>
      </c>
      <c r="C288" s="13" t="s">
        <v>241</v>
      </c>
      <c r="D288" s="18"/>
      <c r="E288" s="20"/>
    </row>
    <row r="289" spans="2:5" s="8" customFormat="1" ht="12.75" hidden="1" customHeight="1">
      <c r="B289" s="11" t="s">
        <v>242</v>
      </c>
      <c r="C289" s="13" t="s">
        <v>243</v>
      </c>
      <c r="D289" s="18"/>
      <c r="E289" s="20"/>
    </row>
    <row r="290" spans="2:5" s="8" customFormat="1" ht="12.75" hidden="1" customHeight="1">
      <c r="B290" s="11" t="s">
        <v>242</v>
      </c>
      <c r="C290" s="13" t="s">
        <v>244</v>
      </c>
      <c r="D290" s="18"/>
      <c r="E290" s="20"/>
    </row>
    <row r="291" spans="2:5" s="8" customFormat="1" ht="12.75" hidden="1" customHeight="1">
      <c r="B291" s="11" t="s">
        <v>242</v>
      </c>
      <c r="C291" s="13" t="s">
        <v>245</v>
      </c>
      <c r="D291" s="18"/>
      <c r="E291" s="19"/>
    </row>
    <row r="292" spans="2:5" s="8" customFormat="1" ht="12.75" hidden="1" customHeight="1">
      <c r="B292" s="11" t="s">
        <v>242</v>
      </c>
      <c r="C292" s="13" t="s">
        <v>246</v>
      </c>
      <c r="D292" s="18"/>
      <c r="E292" s="20"/>
    </row>
    <row r="293" spans="2:5" s="8" customFormat="1" ht="12.75" hidden="1" customHeight="1">
      <c r="B293" s="11" t="s">
        <v>242</v>
      </c>
      <c r="C293" s="13" t="s">
        <v>247</v>
      </c>
      <c r="D293" s="18"/>
      <c r="E293" s="19"/>
    </row>
    <row r="294" spans="2:5" s="8" customFormat="1" ht="12.75" hidden="1" customHeight="1">
      <c r="B294" s="11" t="s">
        <v>242</v>
      </c>
      <c r="C294" s="13" t="s">
        <v>248</v>
      </c>
      <c r="D294" s="18"/>
      <c r="E294" s="19"/>
    </row>
    <row r="295" spans="2:5" s="8" customFormat="1" ht="12.75" hidden="1" customHeight="1">
      <c r="B295" s="11" t="s">
        <v>242</v>
      </c>
      <c r="C295" s="13" t="s">
        <v>249</v>
      </c>
      <c r="D295" s="18"/>
      <c r="E295" s="20"/>
    </row>
    <row r="296" spans="2:5" s="8" customFormat="1" ht="12.75" hidden="1" customHeight="1">
      <c r="B296" s="11" t="s">
        <v>242</v>
      </c>
      <c r="C296" s="13" t="s">
        <v>250</v>
      </c>
      <c r="D296" s="18"/>
      <c r="E296" s="20"/>
    </row>
    <row r="297" spans="2:5" s="8" customFormat="1" ht="12.75" hidden="1" customHeight="1">
      <c r="B297" s="11" t="s">
        <v>242</v>
      </c>
      <c r="C297" s="13" t="s">
        <v>251</v>
      </c>
      <c r="D297" s="18"/>
      <c r="E297" s="20"/>
    </row>
    <row r="298" spans="2:5" s="8" customFormat="1" ht="12.75" hidden="1" customHeight="1">
      <c r="B298" s="11" t="s">
        <v>242</v>
      </c>
      <c r="C298" s="13" t="s">
        <v>252</v>
      </c>
      <c r="D298" s="18"/>
      <c r="E298" s="20"/>
    </row>
    <row r="299" spans="2:5" s="8" customFormat="1" ht="12.75" hidden="1" customHeight="1">
      <c r="B299" s="11" t="s">
        <v>242</v>
      </c>
      <c r="C299" s="13" t="s">
        <v>253</v>
      </c>
      <c r="D299" s="18"/>
      <c r="E299" s="19"/>
    </row>
    <row r="300" spans="2:5" s="8" customFormat="1" ht="12.75" hidden="1" customHeight="1">
      <c r="B300" s="11" t="s">
        <v>242</v>
      </c>
      <c r="C300" s="13" t="s">
        <v>254</v>
      </c>
      <c r="D300" s="18"/>
      <c r="E300" s="20"/>
    </row>
    <row r="301" spans="2:5" s="8" customFormat="1" ht="12.75" hidden="1" customHeight="1">
      <c r="B301" s="11" t="s">
        <v>242</v>
      </c>
      <c r="C301" s="13" t="s">
        <v>401</v>
      </c>
      <c r="D301" s="18"/>
      <c r="E301" s="20"/>
    </row>
    <row r="302" spans="2:5" s="8" customFormat="1" ht="12.75" hidden="1" customHeight="1">
      <c r="B302" s="11" t="s">
        <v>255</v>
      </c>
      <c r="C302" s="13" t="s">
        <v>256</v>
      </c>
      <c r="D302" s="18"/>
      <c r="E302" s="20"/>
    </row>
    <row r="303" spans="2:5" s="8" customFormat="1" ht="12.75" hidden="1" customHeight="1">
      <c r="B303" s="11" t="s">
        <v>255</v>
      </c>
      <c r="C303" s="13" t="s">
        <v>257</v>
      </c>
      <c r="D303" s="18"/>
      <c r="E303" s="20"/>
    </row>
    <row r="304" spans="2:5" s="8" customFormat="1" ht="12.75" hidden="1" customHeight="1">
      <c r="B304" s="11" t="s">
        <v>255</v>
      </c>
      <c r="C304" s="13" t="s">
        <v>258</v>
      </c>
      <c r="D304" s="18"/>
      <c r="E304" s="20"/>
    </row>
    <row r="305" spans="2:5" s="8" customFormat="1" ht="12.75" hidden="1" customHeight="1">
      <c r="B305" s="11" t="s">
        <v>255</v>
      </c>
      <c r="C305" s="13" t="s">
        <v>259</v>
      </c>
      <c r="D305" s="18"/>
      <c r="E305" s="20"/>
    </row>
    <row r="306" spans="2:5" s="8" customFormat="1" ht="12.75" hidden="1" customHeight="1">
      <c r="B306" s="11" t="s">
        <v>255</v>
      </c>
      <c r="C306" s="13" t="s">
        <v>260</v>
      </c>
      <c r="D306" s="18"/>
      <c r="E306" s="23"/>
    </row>
    <row r="307" spans="2:5" s="8" customFormat="1" ht="12.75" hidden="1" customHeight="1">
      <c r="B307" s="11" t="s">
        <v>255</v>
      </c>
      <c r="C307" s="13" t="s">
        <v>261</v>
      </c>
      <c r="D307" s="18"/>
      <c r="E307" s="23"/>
    </row>
    <row r="308" spans="2:5" s="8" customFormat="1" ht="12.75" hidden="1" customHeight="1">
      <c r="B308" s="11" t="s">
        <v>255</v>
      </c>
      <c r="C308" s="13" t="s">
        <v>262</v>
      </c>
      <c r="D308" s="18"/>
      <c r="E308" s="23"/>
    </row>
    <row r="309" spans="2:5" s="8" customFormat="1" ht="12.75" hidden="1" customHeight="1">
      <c r="B309" s="11" t="s">
        <v>255</v>
      </c>
      <c r="C309" s="13" t="s">
        <v>263</v>
      </c>
      <c r="D309" s="18"/>
      <c r="E309" s="23"/>
    </row>
    <row r="310" spans="2:5" s="8" customFormat="1" ht="12.75" hidden="1" customHeight="1">
      <c r="B310" s="11" t="s">
        <v>255</v>
      </c>
      <c r="C310" s="13" t="s">
        <v>264</v>
      </c>
      <c r="D310" s="18"/>
      <c r="E310" s="23"/>
    </row>
    <row r="311" spans="2:5" s="8" customFormat="1" ht="12.75" hidden="1" customHeight="1">
      <c r="B311" s="11" t="s">
        <v>255</v>
      </c>
      <c r="C311" s="24" t="s">
        <v>265</v>
      </c>
      <c r="D311" s="18"/>
      <c r="E311" s="23"/>
    </row>
    <row r="312" spans="2:5" s="8" customFormat="1" ht="12.75" hidden="1" customHeight="1">
      <c r="B312" s="11" t="s">
        <v>255</v>
      </c>
      <c r="C312" s="24" t="s">
        <v>266</v>
      </c>
      <c r="D312" s="18"/>
      <c r="E312" s="23"/>
    </row>
    <row r="313" spans="2:5" s="8" customFormat="1" ht="12.75" hidden="1" customHeight="1">
      <c r="B313" s="11" t="s">
        <v>255</v>
      </c>
      <c r="C313" s="24" t="s">
        <v>267</v>
      </c>
      <c r="D313" s="18"/>
      <c r="E313" s="23"/>
    </row>
    <row r="314" spans="2:5" s="8" customFormat="1" ht="12.75" hidden="1" customHeight="1">
      <c r="B314" s="11" t="s">
        <v>255</v>
      </c>
      <c r="C314" s="24" t="s">
        <v>268</v>
      </c>
      <c r="D314" s="18"/>
      <c r="E314" s="23"/>
    </row>
    <row r="315" spans="2:5" s="8" customFormat="1" ht="12.75" hidden="1" customHeight="1">
      <c r="B315" s="11" t="s">
        <v>255</v>
      </c>
      <c r="C315" s="24" t="s">
        <v>269</v>
      </c>
      <c r="D315" s="18"/>
      <c r="E315" s="23"/>
    </row>
    <row r="316" spans="2:5" s="8" customFormat="1" ht="12.75" hidden="1" customHeight="1">
      <c r="B316" s="11" t="s">
        <v>255</v>
      </c>
      <c r="C316" s="24" t="s">
        <v>270</v>
      </c>
      <c r="D316" s="18"/>
      <c r="E316" s="23"/>
    </row>
    <row r="317" spans="2:5" s="8" customFormat="1" ht="12.75" hidden="1" customHeight="1">
      <c r="B317" s="11" t="s">
        <v>255</v>
      </c>
      <c r="C317" s="24" t="s">
        <v>271</v>
      </c>
      <c r="D317" s="18"/>
      <c r="E317" s="23"/>
    </row>
    <row r="318" spans="2:5" s="8" customFormat="1" ht="12.75" hidden="1" customHeight="1">
      <c r="B318" s="11" t="s">
        <v>255</v>
      </c>
      <c r="C318" s="24" t="s">
        <v>272</v>
      </c>
      <c r="D318" s="18"/>
      <c r="E318" s="20"/>
    </row>
    <row r="319" spans="2:5" s="8" customFormat="1" ht="12.75" hidden="1" customHeight="1">
      <c r="B319" s="11" t="s">
        <v>273</v>
      </c>
      <c r="C319" s="24" t="s">
        <v>274</v>
      </c>
      <c r="D319" s="18"/>
      <c r="E319" s="20"/>
    </row>
    <row r="320" spans="2:5" s="8" customFormat="1" ht="12.75" hidden="1" customHeight="1">
      <c r="B320" s="11" t="s">
        <v>273</v>
      </c>
      <c r="C320" s="24" t="s">
        <v>275</v>
      </c>
      <c r="D320" s="18"/>
      <c r="E320" s="20"/>
    </row>
    <row r="321" spans="2:5" s="8" customFormat="1" ht="12.75" hidden="1" customHeight="1">
      <c r="B321" s="11" t="s">
        <v>273</v>
      </c>
      <c r="C321" s="24" t="s">
        <v>276</v>
      </c>
      <c r="D321" s="18"/>
      <c r="E321" s="19"/>
    </row>
    <row r="322" spans="2:5" s="8" customFormat="1" ht="12.75" hidden="1" customHeight="1">
      <c r="B322" s="11" t="s">
        <v>273</v>
      </c>
      <c r="C322" s="24" t="s">
        <v>277</v>
      </c>
      <c r="D322" s="18"/>
      <c r="E322" s="19"/>
    </row>
    <row r="323" spans="2:5" s="8" customFormat="1" ht="12.75" hidden="1" customHeight="1">
      <c r="B323" s="11" t="s">
        <v>278</v>
      </c>
      <c r="C323" s="13" t="s">
        <v>279</v>
      </c>
      <c r="D323" s="18"/>
      <c r="E323" s="20"/>
    </row>
    <row r="324" spans="2:5" s="8" customFormat="1" ht="12.75" hidden="1" customHeight="1">
      <c r="B324" s="11" t="s">
        <v>278</v>
      </c>
      <c r="C324" s="13" t="s">
        <v>280</v>
      </c>
      <c r="D324" s="18"/>
      <c r="E324" s="20"/>
    </row>
    <row r="325" spans="2:5" s="8" customFormat="1" ht="12.75" hidden="1" customHeight="1">
      <c r="B325" s="11" t="s">
        <v>281</v>
      </c>
      <c r="C325" s="13" t="s">
        <v>282</v>
      </c>
      <c r="D325" s="18"/>
      <c r="E325" s="20"/>
    </row>
    <row r="326" spans="2:5" s="8" customFormat="1" ht="12.75" hidden="1" customHeight="1">
      <c r="B326" s="11" t="s">
        <v>281</v>
      </c>
      <c r="C326" s="13" t="s">
        <v>283</v>
      </c>
      <c r="D326" s="18"/>
      <c r="E326" s="20"/>
    </row>
    <row r="327" spans="2:5" s="8" customFormat="1" ht="12.75" hidden="1" customHeight="1">
      <c r="B327" s="11" t="s">
        <v>281</v>
      </c>
      <c r="C327" s="13" t="s">
        <v>284</v>
      </c>
      <c r="D327" s="18"/>
      <c r="E327" s="20"/>
    </row>
    <row r="328" spans="2:5" s="8" customFormat="1" ht="12.75" hidden="1" customHeight="1">
      <c r="B328" s="11" t="s">
        <v>281</v>
      </c>
      <c r="C328" s="13" t="s">
        <v>285</v>
      </c>
      <c r="D328" s="18"/>
      <c r="E328" s="20"/>
    </row>
    <row r="329" spans="2:5" s="8" customFormat="1" ht="12.75" hidden="1" customHeight="1">
      <c r="B329" s="11" t="s">
        <v>281</v>
      </c>
      <c r="C329" s="13" t="s">
        <v>286</v>
      </c>
      <c r="D329" s="18"/>
      <c r="E329" s="20"/>
    </row>
    <row r="330" spans="2:5" s="8" customFormat="1" ht="12.75" hidden="1" customHeight="1">
      <c r="B330" s="11" t="s">
        <v>281</v>
      </c>
      <c r="C330" s="13" t="s">
        <v>287</v>
      </c>
      <c r="D330" s="18"/>
      <c r="E330" s="20"/>
    </row>
    <row r="331" spans="2:5" s="8" customFormat="1" ht="12.75" hidden="1" customHeight="1">
      <c r="B331" s="11" t="s">
        <v>281</v>
      </c>
      <c r="C331" s="13" t="s">
        <v>288</v>
      </c>
      <c r="D331" s="18"/>
      <c r="E331" s="20"/>
    </row>
    <row r="332" spans="2:5" s="8" customFormat="1" ht="12.75" hidden="1" customHeight="1">
      <c r="B332" s="11" t="s">
        <v>281</v>
      </c>
      <c r="C332" s="13" t="s">
        <v>289</v>
      </c>
      <c r="D332" s="18"/>
      <c r="E332" s="20"/>
    </row>
    <row r="333" spans="2:5" s="8" customFormat="1" ht="12.75" hidden="1" customHeight="1">
      <c r="B333" s="11" t="s">
        <v>281</v>
      </c>
      <c r="C333" s="13" t="s">
        <v>290</v>
      </c>
      <c r="D333" s="18"/>
      <c r="E333" s="20"/>
    </row>
    <row r="334" spans="2:5" s="8" customFormat="1" ht="12.75" hidden="1" customHeight="1">
      <c r="B334" s="11" t="s">
        <v>281</v>
      </c>
      <c r="C334" s="13" t="s">
        <v>291</v>
      </c>
      <c r="D334" s="18"/>
      <c r="E334" s="20"/>
    </row>
    <row r="335" spans="2:5" s="8" customFormat="1" ht="12.75" hidden="1" customHeight="1">
      <c r="B335" s="11" t="s">
        <v>281</v>
      </c>
      <c r="C335" s="13" t="s">
        <v>292</v>
      </c>
      <c r="D335" s="18"/>
      <c r="E335" s="20"/>
    </row>
    <row r="336" spans="2:5" s="8" customFormat="1" ht="12.75" hidden="1" customHeight="1">
      <c r="B336" s="11" t="s">
        <v>281</v>
      </c>
      <c r="C336" s="13" t="s">
        <v>293</v>
      </c>
      <c r="D336" s="18"/>
      <c r="E336" s="20"/>
    </row>
    <row r="337" spans="1:5" s="8" customFormat="1" ht="12.75" hidden="1" customHeight="1">
      <c r="B337" s="11" t="s">
        <v>281</v>
      </c>
      <c r="C337" s="13" t="s">
        <v>294</v>
      </c>
      <c r="D337" s="18"/>
      <c r="E337" s="20"/>
    </row>
    <row r="338" spans="1:5" s="8" customFormat="1" ht="12.75" hidden="1" customHeight="1">
      <c r="B338" s="11" t="s">
        <v>281</v>
      </c>
      <c r="C338" s="13" t="s">
        <v>295</v>
      </c>
      <c r="D338" s="18"/>
      <c r="E338" s="20"/>
    </row>
    <row r="339" spans="1:5" s="8" customFormat="1" ht="12.75" hidden="1" customHeight="1">
      <c r="B339" s="11" t="s">
        <v>281</v>
      </c>
      <c r="C339" s="13" t="s">
        <v>296</v>
      </c>
      <c r="D339" s="18"/>
      <c r="E339" s="20"/>
    </row>
    <row r="340" spans="1:5" s="8" customFormat="1" hidden="1">
      <c r="B340" s="11" t="s">
        <v>281</v>
      </c>
      <c r="C340" s="13" t="s">
        <v>297</v>
      </c>
      <c r="D340" s="18"/>
      <c r="E340" s="20"/>
    </row>
    <row r="341" spans="1:5" s="8" customFormat="1" hidden="1">
      <c r="B341" s="11" t="s">
        <v>281</v>
      </c>
      <c r="C341" s="13" t="s">
        <v>298</v>
      </c>
      <c r="D341" s="18"/>
      <c r="E341" s="20"/>
    </row>
    <row r="342" spans="1:5" s="8" customFormat="1" hidden="1">
      <c r="B342" s="11" t="s">
        <v>281</v>
      </c>
      <c r="C342" s="13" t="s">
        <v>299</v>
      </c>
      <c r="D342" s="18"/>
      <c r="E342" s="20"/>
    </row>
    <row r="343" spans="1:5" s="8" customFormat="1" hidden="1">
      <c r="B343" s="11" t="s">
        <v>281</v>
      </c>
      <c r="C343" s="13" t="s">
        <v>300</v>
      </c>
      <c r="D343" s="18"/>
      <c r="E343" s="20"/>
    </row>
    <row r="344" spans="1:5" hidden="1">
      <c r="A344" s="8"/>
      <c r="B344" s="11" t="s">
        <v>281</v>
      </c>
      <c r="C344" s="13" t="s">
        <v>301</v>
      </c>
      <c r="D344" s="18"/>
      <c r="E344" s="20"/>
    </row>
    <row r="345" spans="1:5" hidden="1">
      <c r="A345" s="8"/>
      <c r="B345" s="11" t="s">
        <v>281</v>
      </c>
      <c r="C345" s="13" t="s">
        <v>302</v>
      </c>
      <c r="D345" s="18"/>
      <c r="E345" s="20"/>
    </row>
    <row r="346" spans="1:5" hidden="1">
      <c r="A346" s="8"/>
      <c r="B346" s="11" t="s">
        <v>281</v>
      </c>
      <c r="C346" s="13" t="s">
        <v>303</v>
      </c>
      <c r="D346" s="18"/>
      <c r="E346" s="20"/>
    </row>
    <row r="347" spans="1:5" hidden="1">
      <c r="A347" s="8"/>
      <c r="B347" s="11" t="s">
        <v>281</v>
      </c>
      <c r="C347" s="13" t="s">
        <v>304</v>
      </c>
      <c r="D347" s="18"/>
      <c r="E347" s="19"/>
    </row>
    <row r="348" spans="1:5" hidden="1">
      <c r="A348" s="8"/>
      <c r="B348" s="11" t="s">
        <v>281</v>
      </c>
      <c r="C348" s="13" t="s">
        <v>305</v>
      </c>
      <c r="D348" s="18"/>
      <c r="E348" s="20"/>
    </row>
    <row r="349" spans="1:5" hidden="1">
      <c r="A349" s="8"/>
      <c r="B349" s="11" t="s">
        <v>281</v>
      </c>
      <c r="C349" s="13" t="s">
        <v>306</v>
      </c>
      <c r="D349" s="18"/>
      <c r="E349" s="20"/>
    </row>
    <row r="350" spans="1:5" hidden="1">
      <c r="A350" s="8"/>
      <c r="B350" s="11" t="s">
        <v>281</v>
      </c>
      <c r="C350" s="13" t="s">
        <v>307</v>
      </c>
      <c r="D350" s="18"/>
      <c r="E350" s="20"/>
    </row>
    <row r="351" spans="1:5" hidden="1">
      <c r="A351" s="8"/>
      <c r="B351" s="11" t="s">
        <v>281</v>
      </c>
      <c r="C351" s="13" t="s">
        <v>308</v>
      </c>
      <c r="D351" s="18"/>
      <c r="E351" s="20"/>
    </row>
    <row r="352" spans="1:5" hidden="1">
      <c r="A352" s="8"/>
      <c r="B352" s="11" t="s">
        <v>281</v>
      </c>
      <c r="C352" s="13" t="s">
        <v>309</v>
      </c>
      <c r="D352" s="18"/>
      <c r="E352" s="20"/>
    </row>
    <row r="353" spans="1:5" hidden="1">
      <c r="A353" s="8"/>
      <c r="B353" s="11" t="s">
        <v>281</v>
      </c>
      <c r="C353" s="13" t="s">
        <v>310</v>
      </c>
      <c r="D353" s="18"/>
      <c r="E353" s="19"/>
    </row>
    <row r="354" spans="1:5" hidden="1">
      <c r="A354" s="8"/>
      <c r="B354" s="11" t="s">
        <v>281</v>
      </c>
      <c r="C354" s="13" t="s">
        <v>311</v>
      </c>
      <c r="D354" s="18"/>
      <c r="E354" s="20"/>
    </row>
    <row r="355" spans="1:5" hidden="1">
      <c r="A355" s="8"/>
      <c r="B355" s="11" t="s">
        <v>281</v>
      </c>
      <c r="C355" s="13" t="s">
        <v>312</v>
      </c>
      <c r="D355" s="18"/>
      <c r="E355" s="20"/>
    </row>
    <row r="356" spans="1:5" hidden="1">
      <c r="A356" s="8"/>
      <c r="B356" s="11" t="s">
        <v>281</v>
      </c>
      <c r="C356" s="13" t="s">
        <v>313</v>
      </c>
      <c r="D356" s="18"/>
      <c r="E356" s="20"/>
    </row>
    <row r="357" spans="1:5" hidden="1">
      <c r="A357" s="8"/>
      <c r="B357" s="11" t="s">
        <v>281</v>
      </c>
      <c r="C357" s="13" t="s">
        <v>314</v>
      </c>
      <c r="D357" s="18"/>
      <c r="E357" s="20"/>
    </row>
    <row r="358" spans="1:5" hidden="1">
      <c r="A358" s="8"/>
      <c r="B358" s="11" t="s">
        <v>281</v>
      </c>
      <c r="C358" s="13" t="s">
        <v>315</v>
      </c>
      <c r="D358" s="18"/>
      <c r="E358" s="20"/>
    </row>
    <row r="359" spans="1:5" hidden="1">
      <c r="A359" s="8"/>
      <c r="B359" s="11" t="s">
        <v>281</v>
      </c>
      <c r="C359" s="13" t="s">
        <v>316</v>
      </c>
      <c r="D359" s="18"/>
      <c r="E359" s="20"/>
    </row>
    <row r="360" spans="1:5" hidden="1">
      <c r="A360" s="8"/>
      <c r="B360" s="11" t="s">
        <v>281</v>
      </c>
      <c r="C360" s="13" t="s">
        <v>317</v>
      </c>
      <c r="D360" s="18"/>
      <c r="E360" s="20"/>
    </row>
    <row r="361" spans="1:5" hidden="1">
      <c r="A361" s="8"/>
      <c r="B361" s="11" t="s">
        <v>281</v>
      </c>
      <c r="C361" s="13" t="s">
        <v>318</v>
      </c>
      <c r="D361" s="18"/>
      <c r="E361" s="20"/>
    </row>
    <row r="362" spans="1:5" hidden="1">
      <c r="A362" s="8"/>
      <c r="B362" s="11" t="s">
        <v>281</v>
      </c>
      <c r="C362" s="13" t="s">
        <v>319</v>
      </c>
      <c r="D362" s="18"/>
      <c r="E362" s="20"/>
    </row>
    <row r="363" spans="1:5" hidden="1">
      <c r="A363" s="8"/>
      <c r="B363" s="11" t="s">
        <v>281</v>
      </c>
      <c r="C363" s="13" t="s">
        <v>320</v>
      </c>
      <c r="D363" s="18"/>
      <c r="E363" s="20"/>
    </row>
    <row r="364" spans="1:5" hidden="1">
      <c r="A364" s="8"/>
      <c r="B364" s="11" t="s">
        <v>281</v>
      </c>
      <c r="C364" s="13" t="s">
        <v>321</v>
      </c>
      <c r="D364" s="18"/>
      <c r="E364" s="20"/>
    </row>
    <row r="365" spans="1:5" hidden="1">
      <c r="A365" s="8"/>
      <c r="B365" s="11" t="s">
        <v>281</v>
      </c>
      <c r="C365" s="13" t="s">
        <v>322</v>
      </c>
      <c r="D365" s="18"/>
      <c r="E365" s="20"/>
    </row>
    <row r="366" spans="1:5" hidden="1">
      <c r="A366" s="8"/>
      <c r="B366" s="11" t="s">
        <v>281</v>
      </c>
      <c r="C366" s="13" t="s">
        <v>323</v>
      </c>
      <c r="D366" s="18"/>
      <c r="E366" s="20"/>
    </row>
    <row r="367" spans="1:5" hidden="1">
      <c r="A367" s="8"/>
      <c r="B367" s="11" t="s">
        <v>281</v>
      </c>
      <c r="C367" s="13" t="s">
        <v>324</v>
      </c>
      <c r="D367" s="18"/>
      <c r="E367" s="20"/>
    </row>
    <row r="368" spans="1:5" hidden="1">
      <c r="A368" s="8"/>
      <c r="B368" s="11" t="s">
        <v>281</v>
      </c>
      <c r="C368" s="13" t="s">
        <v>325</v>
      </c>
      <c r="D368" s="18"/>
      <c r="E368" s="20"/>
    </row>
    <row r="369" spans="1:5" hidden="1">
      <c r="A369" s="8"/>
      <c r="B369" s="11" t="s">
        <v>281</v>
      </c>
      <c r="C369" s="13" t="s">
        <v>326</v>
      </c>
      <c r="D369" s="18"/>
      <c r="E369" s="20"/>
    </row>
    <row r="370" spans="1:5" hidden="1">
      <c r="A370" s="8"/>
      <c r="B370" s="11" t="s">
        <v>281</v>
      </c>
      <c r="C370" s="13" t="s">
        <v>327</v>
      </c>
      <c r="D370" s="15"/>
      <c r="E370" s="20"/>
    </row>
    <row r="371" spans="1:5" s="27" customFormat="1" hidden="1">
      <c r="A371" s="28"/>
      <c r="B371" s="11" t="s">
        <v>281</v>
      </c>
      <c r="C371" s="13" t="s">
        <v>328</v>
      </c>
      <c r="D371" s="29"/>
      <c r="E371" s="20"/>
    </row>
    <row r="372" spans="1:5" hidden="1">
      <c r="A372" s="8"/>
      <c r="B372" s="11" t="s">
        <v>281</v>
      </c>
      <c r="C372" s="13" t="s">
        <v>329</v>
      </c>
      <c r="D372" s="15"/>
      <c r="E372" s="20"/>
    </row>
    <row r="373" spans="1:5" hidden="1">
      <c r="A373" s="8"/>
      <c r="B373" s="11" t="s">
        <v>281</v>
      </c>
      <c r="C373" s="13" t="s">
        <v>330</v>
      </c>
      <c r="D373" s="15"/>
      <c r="E373" s="20"/>
    </row>
    <row r="374" spans="1:5" hidden="1">
      <c r="A374" s="8"/>
      <c r="B374" s="11" t="s">
        <v>281</v>
      </c>
      <c r="C374" s="13" t="s">
        <v>331</v>
      </c>
      <c r="D374" s="15"/>
      <c r="E374" s="20"/>
    </row>
    <row r="375" spans="1:5" hidden="1">
      <c r="A375" s="8"/>
      <c r="B375" s="11" t="s">
        <v>281</v>
      </c>
      <c r="C375" s="13" t="s">
        <v>332</v>
      </c>
      <c r="D375" s="15"/>
      <c r="E375" s="19"/>
    </row>
    <row r="376" spans="1:5" hidden="1">
      <c r="A376" s="8"/>
      <c r="B376" s="11" t="s">
        <v>281</v>
      </c>
      <c r="C376" s="13" t="s">
        <v>864</v>
      </c>
      <c r="D376" s="15"/>
      <c r="E376" s="19"/>
    </row>
    <row r="377" spans="1:5" hidden="1">
      <c r="A377" s="8"/>
      <c r="B377" s="25" t="s">
        <v>281</v>
      </c>
      <c r="C377" s="13" t="s">
        <v>333</v>
      </c>
      <c r="D377" s="15"/>
      <c r="E377" s="19"/>
    </row>
    <row r="378" spans="1:5" hidden="1">
      <c r="A378" s="8"/>
      <c r="B378" s="25" t="s">
        <v>281</v>
      </c>
      <c r="C378" s="13" t="s">
        <v>354</v>
      </c>
      <c r="D378" s="15"/>
      <c r="E378" s="19"/>
    </row>
    <row r="379" spans="1:5" hidden="1">
      <c r="A379" s="8"/>
      <c r="B379" s="25" t="s">
        <v>132</v>
      </c>
      <c r="C379" s="13" t="s">
        <v>334</v>
      </c>
      <c r="D379" s="15"/>
      <c r="E379" s="20"/>
    </row>
    <row r="380" spans="1:5" hidden="1">
      <c r="A380" s="8"/>
      <c r="B380" s="25" t="s">
        <v>281</v>
      </c>
      <c r="C380" s="13" t="s">
        <v>865</v>
      </c>
      <c r="D380" s="15"/>
      <c r="E380" s="20"/>
    </row>
    <row r="381" spans="1:5" hidden="1"/>
    <row r="382" spans="1:5" hidden="1"/>
    <row r="383" spans="1:5" hidden="1"/>
    <row r="384" spans="1:5" hidden="1"/>
  </sheetData>
  <mergeCells count="8">
    <mergeCell ref="C14:D14"/>
    <mergeCell ref="E18:F18"/>
    <mergeCell ref="A1:E1"/>
    <mergeCell ref="A2:E2"/>
    <mergeCell ref="C10:D10"/>
    <mergeCell ref="C11:D11"/>
    <mergeCell ref="C12:D12"/>
    <mergeCell ref="C13:D1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Label1">
          <controlPr defaultSize="0" autoLine="0" r:id="rId5">
            <anchor moveWithCells="1">
              <from>
                <xdr:col>0</xdr:col>
                <xdr:colOff>190500</xdr:colOff>
                <xdr:row>2</xdr:row>
                <xdr:rowOff>85725</xdr:rowOff>
              </from>
              <to>
                <xdr:col>1</xdr:col>
                <xdr:colOff>1171575</xdr:colOff>
                <xdr:row>3</xdr:row>
                <xdr:rowOff>76200</xdr:rowOff>
              </to>
            </anchor>
          </controlPr>
        </control>
      </mc:Choice>
      <mc:Fallback>
        <control shapeId="1025" r:id="rId4" name="Label1"/>
      </mc:Fallback>
    </mc:AlternateContent>
    <mc:AlternateContent xmlns:mc="http://schemas.openxmlformats.org/markup-compatibility/2006">
      <mc:Choice Requires="x14">
        <control shapeId="1026" r:id="rId6" name="Label2">
          <controlPr defaultSize="0" autoLine="0" r:id="rId7">
            <anchor moveWithCells="1">
              <from>
                <xdr:col>0</xdr:col>
                <xdr:colOff>161925</xdr:colOff>
                <xdr:row>4</xdr:row>
                <xdr:rowOff>38100</xdr:rowOff>
              </from>
              <to>
                <xdr:col>1</xdr:col>
                <xdr:colOff>1381125</xdr:colOff>
                <xdr:row>5</xdr:row>
                <xdr:rowOff>38100</xdr:rowOff>
              </to>
            </anchor>
          </controlPr>
        </control>
      </mc:Choice>
      <mc:Fallback>
        <control shapeId="1026" r:id="rId6" name="Label2"/>
      </mc:Fallback>
    </mc:AlternateContent>
    <mc:AlternateContent xmlns:mc="http://schemas.openxmlformats.org/markup-compatibility/2006">
      <mc:Choice Requires="x14">
        <control shapeId="1027" r:id="rId8" name="CommandButton1">
          <controlPr locked="0" defaultSize="0" autoLine="0" r:id="rId9">
            <anchor moveWithCells="1">
              <from>
                <xdr:col>2</xdr:col>
                <xdr:colOff>0</xdr:colOff>
                <xdr:row>9</xdr:row>
                <xdr:rowOff>0</xdr:rowOff>
              </from>
              <to>
                <xdr:col>2</xdr:col>
                <xdr:colOff>1257300</xdr:colOff>
                <xdr:row>10</xdr:row>
                <xdr:rowOff>123825</xdr:rowOff>
              </to>
            </anchor>
          </controlPr>
        </control>
      </mc:Choice>
      <mc:Fallback>
        <control shapeId="1027" r:id="rId8" name="CommandButton1"/>
      </mc:Fallback>
    </mc:AlternateContent>
    <mc:AlternateContent xmlns:mc="http://schemas.openxmlformats.org/markup-compatibility/2006">
      <mc:Choice Requires="x14">
        <control shapeId="1029" r:id="rId10" name="ComboBox3">
          <controlPr locked="0" defaultSize="0" autoLine="0" linkedCell="A29" listFillRange="A30:A58" r:id="rId11">
            <anchor moveWithCells="1">
              <from>
                <xdr:col>2</xdr:col>
                <xdr:colOff>0</xdr:colOff>
                <xdr:row>2</xdr:row>
                <xdr:rowOff>47625</xdr:rowOff>
              </from>
              <to>
                <xdr:col>4</xdr:col>
                <xdr:colOff>571500</xdr:colOff>
                <xdr:row>3</xdr:row>
                <xdr:rowOff>104775</xdr:rowOff>
              </to>
            </anchor>
          </controlPr>
        </control>
      </mc:Choice>
      <mc:Fallback>
        <control shapeId="1029" r:id="rId10" name="ComboBox3"/>
      </mc:Fallback>
    </mc:AlternateContent>
    <mc:AlternateContent xmlns:mc="http://schemas.openxmlformats.org/markup-compatibility/2006">
      <mc:Choice Requires="x14">
        <control shapeId="1030" r:id="rId12" name="Label3">
          <controlPr defaultSize="0" autoLine="0" r:id="rId13">
            <anchor moveWithCells="1">
              <from>
                <xdr:col>0</xdr:col>
                <xdr:colOff>190500</xdr:colOff>
                <xdr:row>6</xdr:row>
                <xdr:rowOff>19050</xdr:rowOff>
              </from>
              <to>
                <xdr:col>1</xdr:col>
                <xdr:colOff>1314450</xdr:colOff>
                <xdr:row>7</xdr:row>
                <xdr:rowOff>9525</xdr:rowOff>
              </to>
            </anchor>
          </controlPr>
        </control>
      </mc:Choice>
      <mc:Fallback>
        <control shapeId="1030" r:id="rId12" name="Label3"/>
      </mc:Fallback>
    </mc:AlternateContent>
    <mc:AlternateContent xmlns:mc="http://schemas.openxmlformats.org/markup-compatibility/2006">
      <mc:Choice Requires="x14">
        <control shapeId="1033" r:id="rId14" name="CommandButton5">
          <controlPr locked="0" defaultSize="0" autoLine="0" r:id="rId15">
            <anchor moveWithCells="1">
              <from>
                <xdr:col>3</xdr:col>
                <xdr:colOff>409575</xdr:colOff>
                <xdr:row>11</xdr:row>
                <xdr:rowOff>104775</xdr:rowOff>
              </from>
              <to>
                <xdr:col>4</xdr:col>
                <xdr:colOff>66675</xdr:colOff>
                <xdr:row>13</xdr:row>
                <xdr:rowOff>47625</xdr:rowOff>
              </to>
            </anchor>
          </controlPr>
        </control>
      </mc:Choice>
      <mc:Fallback>
        <control shapeId="1033" r:id="rId14" name="CommandButton5"/>
      </mc:Fallback>
    </mc:AlternateContent>
    <mc:AlternateContent xmlns:mc="http://schemas.openxmlformats.org/markup-compatibility/2006">
      <mc:Choice Requires="x14">
        <control shapeId="1034" r:id="rId16" name="CommandButton7">
          <controlPr locked="0" defaultSize="0" autoLine="0" r:id="rId17">
            <anchor moveWithCells="1">
              <from>
                <xdr:col>3</xdr:col>
                <xdr:colOff>400050</xdr:colOff>
                <xdr:row>9</xdr:row>
                <xdr:rowOff>0</xdr:rowOff>
              </from>
              <to>
                <xdr:col>4</xdr:col>
                <xdr:colOff>57150</xdr:colOff>
                <xdr:row>10</xdr:row>
                <xdr:rowOff>123825</xdr:rowOff>
              </to>
            </anchor>
          </controlPr>
        </control>
      </mc:Choice>
      <mc:Fallback>
        <control shapeId="1034" r:id="rId16" name="CommandButton7"/>
      </mc:Fallback>
    </mc:AlternateContent>
    <mc:AlternateContent xmlns:mc="http://schemas.openxmlformats.org/markup-compatibility/2006">
      <mc:Choice Requires="x14">
        <control shapeId="1035" r:id="rId18" name="ComboBox4">
          <controlPr locked="0" defaultSize="0" autoLine="0" linkedCell="D29" listFillRange="D30:D380" r:id="rId19">
            <anchor moveWithCells="1">
              <from>
                <xdr:col>2</xdr:col>
                <xdr:colOff>0</xdr:colOff>
                <xdr:row>4</xdr:row>
                <xdr:rowOff>0</xdr:rowOff>
              </from>
              <to>
                <xdr:col>4</xdr:col>
                <xdr:colOff>561975</xdr:colOff>
                <xdr:row>5</xdr:row>
                <xdr:rowOff>57150</xdr:rowOff>
              </to>
            </anchor>
          </controlPr>
        </control>
      </mc:Choice>
      <mc:Fallback>
        <control shapeId="1035" r:id="rId18" name="ComboBox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475"/>
  <sheetViews>
    <sheetView showGridLines="0" showRowColHeaders="0" showZeros="0" tabSelected="1" topLeftCell="A232" zoomScale="110" zoomScaleNormal="110" zoomScaleSheetLayoutView="100" workbookViewId="0">
      <selection activeCell="H195" sqref="H195"/>
    </sheetView>
  </sheetViews>
  <sheetFormatPr defaultRowHeight="12.75"/>
  <cols>
    <col min="1" max="1" width="7.5703125" style="39" customWidth="1"/>
    <col min="2" max="2" width="7.85546875" style="35" customWidth="1"/>
    <col min="3" max="3" width="57.85546875" style="35" customWidth="1"/>
    <col min="4" max="4" width="16.5703125" style="36" customWidth="1"/>
    <col min="5" max="6" width="16.28515625" style="36" customWidth="1"/>
    <col min="7" max="16384" width="9.140625" style="36"/>
  </cols>
  <sheetData>
    <row r="1" spans="1:6">
      <c r="A1" s="34" t="s">
        <v>381</v>
      </c>
    </row>
    <row r="2" spans="1:6">
      <c r="A2" s="34" t="s">
        <v>335</v>
      </c>
    </row>
    <row r="3" spans="1:6" ht="15.75" customHeight="1">
      <c r="A3" s="34" t="s">
        <v>338</v>
      </c>
    </row>
    <row r="4" spans="1:6" ht="36" customHeight="1">
      <c r="A4" s="93" t="s">
        <v>867</v>
      </c>
      <c r="B4" s="93"/>
      <c r="C4" s="93"/>
      <c r="D4" s="93"/>
      <c r="E4" s="93"/>
      <c r="F4" s="93"/>
    </row>
    <row r="7" spans="1:6">
      <c r="A7" s="37" t="str">
        <f>"ФИЛИЈАЛА:   " &amp; Filijala</f>
        <v>ФИЛИЈАЛА:   07 СРЕМСКА МИТРОВИЦА</v>
      </c>
      <c r="B7" s="30"/>
      <c r="C7" s="31"/>
      <c r="D7" s="32"/>
    </row>
    <row r="8" spans="1:6" ht="15" customHeight="1">
      <c r="A8" s="37" t="str">
        <f>"ЗДРАВСТВЕНА УСТАНОВА:  " &amp; ZU</f>
        <v xml:space="preserve">ЗДРАВСТВЕНА УСТАНОВА:  </v>
      </c>
      <c r="B8" s="30"/>
      <c r="C8" s="31"/>
      <c r="D8" s="32"/>
    </row>
    <row r="9" spans="1:6" ht="51.75" customHeight="1">
      <c r="A9" s="38" t="s">
        <v>407</v>
      </c>
    </row>
    <row r="10" spans="1:6" ht="21.75" customHeight="1" thickBot="1">
      <c r="F10" s="87" t="s">
        <v>870</v>
      </c>
    </row>
    <row r="11" spans="1:6" ht="27" customHeight="1">
      <c r="A11" s="40" t="s">
        <v>408</v>
      </c>
      <c r="B11" s="41" t="s">
        <v>409</v>
      </c>
      <c r="C11" s="41" t="s">
        <v>410</v>
      </c>
      <c r="D11" s="41" t="s">
        <v>411</v>
      </c>
      <c r="E11" s="41" t="s">
        <v>412</v>
      </c>
      <c r="F11" s="42" t="s">
        <v>413</v>
      </c>
    </row>
    <row r="12" spans="1:6" s="47" customFormat="1" ht="11.25">
      <c r="A12" s="43">
        <v>1</v>
      </c>
      <c r="B12" s="44">
        <v>2</v>
      </c>
      <c r="C12" s="44">
        <v>3</v>
      </c>
      <c r="D12" s="45">
        <v>4</v>
      </c>
      <c r="E12" s="45">
        <v>5</v>
      </c>
      <c r="F12" s="46" t="s">
        <v>869</v>
      </c>
    </row>
    <row r="13" spans="1:6" ht="25.5">
      <c r="A13" s="48">
        <v>5001</v>
      </c>
      <c r="B13" s="49"/>
      <c r="C13" s="50" t="s">
        <v>414</v>
      </c>
      <c r="D13" s="51">
        <f>D14+D118</f>
        <v>211037</v>
      </c>
      <c r="E13" s="51">
        <f>E14+E118</f>
        <v>135974</v>
      </c>
      <c r="F13" s="81">
        <f>D13-E13</f>
        <v>75063</v>
      </c>
    </row>
    <row r="14" spans="1:6" ht="25.5">
      <c r="A14" s="48">
        <v>5002</v>
      </c>
      <c r="B14" s="49">
        <v>700000</v>
      </c>
      <c r="C14" s="50" t="s">
        <v>415</v>
      </c>
      <c r="D14" s="51">
        <f>D15+D59+D69+D81+D106+D111+D115</f>
        <v>168604</v>
      </c>
      <c r="E14" s="51">
        <f>E15+E59+E69+E81+E106+E111+E115</f>
        <v>135974</v>
      </c>
      <c r="F14" s="81">
        <f t="shared" ref="F14:F77" si="0">D14-E14</f>
        <v>32630</v>
      </c>
    </row>
    <row r="15" spans="1:6">
      <c r="A15" s="53">
        <v>5003</v>
      </c>
      <c r="B15" s="49">
        <v>710000</v>
      </c>
      <c r="C15" s="50" t="s">
        <v>416</v>
      </c>
      <c r="D15" s="51">
        <f>D16+D20+D22+D29+D35+D42+D45+D52</f>
        <v>0</v>
      </c>
      <c r="E15" s="51">
        <f>E16+E20+E22+E29+E35+E42+E45+E52</f>
        <v>0</v>
      </c>
      <c r="F15" s="81">
        <f t="shared" si="0"/>
        <v>0</v>
      </c>
    </row>
    <row r="16" spans="1:6" ht="25.5">
      <c r="A16" s="53">
        <v>5004</v>
      </c>
      <c r="B16" s="49">
        <v>711000</v>
      </c>
      <c r="C16" s="50" t="s">
        <v>417</v>
      </c>
      <c r="D16" s="51">
        <f>SUM(D17:D19)</f>
        <v>0</v>
      </c>
      <c r="E16" s="51">
        <f>SUM(E17:E19)</f>
        <v>0</v>
      </c>
      <c r="F16" s="81">
        <f t="shared" si="0"/>
        <v>0</v>
      </c>
    </row>
    <row r="17" spans="1:6">
      <c r="A17" s="54">
        <v>5005</v>
      </c>
      <c r="B17" s="55">
        <v>711100</v>
      </c>
      <c r="C17" s="56" t="s">
        <v>418</v>
      </c>
      <c r="D17" s="57"/>
      <c r="E17" s="57"/>
      <c r="F17" s="82">
        <f t="shared" si="0"/>
        <v>0</v>
      </c>
    </row>
    <row r="18" spans="1:6" ht="25.5">
      <c r="A18" s="54">
        <v>5006</v>
      </c>
      <c r="B18" s="55">
        <v>711200</v>
      </c>
      <c r="C18" s="56" t="s">
        <v>419</v>
      </c>
      <c r="D18" s="59"/>
      <c r="E18" s="59"/>
      <c r="F18" s="83">
        <f t="shared" si="0"/>
        <v>0</v>
      </c>
    </row>
    <row r="19" spans="1:6" ht="25.5">
      <c r="A19" s="54">
        <v>5007</v>
      </c>
      <c r="B19" s="55">
        <v>711300</v>
      </c>
      <c r="C19" s="56" t="s">
        <v>420</v>
      </c>
      <c r="D19" s="59"/>
      <c r="E19" s="59"/>
      <c r="F19" s="83">
        <f t="shared" si="0"/>
        <v>0</v>
      </c>
    </row>
    <row r="20" spans="1:6">
      <c r="A20" s="53">
        <v>5008</v>
      </c>
      <c r="B20" s="49">
        <v>712000</v>
      </c>
      <c r="C20" s="50" t="s">
        <v>421</v>
      </c>
      <c r="D20" s="51">
        <f>D21</f>
        <v>0</v>
      </c>
      <c r="E20" s="51">
        <f>E21</f>
        <v>0</v>
      </c>
      <c r="F20" s="81">
        <f t="shared" si="0"/>
        <v>0</v>
      </c>
    </row>
    <row r="21" spans="1:6">
      <c r="A21" s="54">
        <v>5009</v>
      </c>
      <c r="B21" s="55">
        <v>712100</v>
      </c>
      <c r="C21" s="56" t="s">
        <v>422</v>
      </c>
      <c r="D21" s="59"/>
      <c r="E21" s="59"/>
      <c r="F21" s="83">
        <f t="shared" si="0"/>
        <v>0</v>
      </c>
    </row>
    <row r="22" spans="1:6">
      <c r="A22" s="53">
        <v>5010</v>
      </c>
      <c r="B22" s="49">
        <v>713000</v>
      </c>
      <c r="C22" s="50" t="s">
        <v>423</v>
      </c>
      <c r="D22" s="51">
        <f>SUM(D23:D28)</f>
        <v>0</v>
      </c>
      <c r="E22" s="51">
        <f>SUM(E23:E28)</f>
        <v>0</v>
      </c>
      <c r="F22" s="81">
        <f t="shared" si="0"/>
        <v>0</v>
      </c>
    </row>
    <row r="23" spans="1:6">
      <c r="A23" s="54">
        <v>5011</v>
      </c>
      <c r="B23" s="55">
        <v>713100</v>
      </c>
      <c r="C23" s="56" t="s">
        <v>424</v>
      </c>
      <c r="D23" s="59"/>
      <c r="E23" s="59"/>
      <c r="F23" s="83">
        <f t="shared" si="0"/>
        <v>0</v>
      </c>
    </row>
    <row r="24" spans="1:6">
      <c r="A24" s="54">
        <v>5012</v>
      </c>
      <c r="B24" s="55">
        <v>713200</v>
      </c>
      <c r="C24" s="56" t="s">
        <v>425</v>
      </c>
      <c r="D24" s="59"/>
      <c r="E24" s="59"/>
      <c r="F24" s="83">
        <f t="shared" si="0"/>
        <v>0</v>
      </c>
    </row>
    <row r="25" spans="1:6">
      <c r="A25" s="54">
        <v>5013</v>
      </c>
      <c r="B25" s="55">
        <v>713300</v>
      </c>
      <c r="C25" s="56" t="s">
        <v>426</v>
      </c>
      <c r="D25" s="59"/>
      <c r="E25" s="59"/>
      <c r="F25" s="83">
        <f t="shared" si="0"/>
        <v>0</v>
      </c>
    </row>
    <row r="26" spans="1:6">
      <c r="A26" s="54">
        <v>5014</v>
      </c>
      <c r="B26" s="55">
        <v>713400</v>
      </c>
      <c r="C26" s="56" t="s">
        <v>427</v>
      </c>
      <c r="D26" s="59"/>
      <c r="E26" s="59"/>
      <c r="F26" s="83">
        <f t="shared" si="0"/>
        <v>0</v>
      </c>
    </row>
    <row r="27" spans="1:6">
      <c r="A27" s="54">
        <v>5015</v>
      </c>
      <c r="B27" s="55">
        <v>713500</v>
      </c>
      <c r="C27" s="56" t="s">
        <v>428</v>
      </c>
      <c r="D27" s="59"/>
      <c r="E27" s="59"/>
      <c r="F27" s="83">
        <f t="shared" si="0"/>
        <v>0</v>
      </c>
    </row>
    <row r="28" spans="1:6">
      <c r="A28" s="54">
        <v>5016</v>
      </c>
      <c r="B28" s="55">
        <v>713600</v>
      </c>
      <c r="C28" s="56" t="s">
        <v>429</v>
      </c>
      <c r="D28" s="59"/>
      <c r="E28" s="59"/>
      <c r="F28" s="83">
        <f t="shared" si="0"/>
        <v>0</v>
      </c>
    </row>
    <row r="29" spans="1:6">
      <c r="A29" s="53">
        <v>5017</v>
      </c>
      <c r="B29" s="49">
        <v>714000</v>
      </c>
      <c r="C29" s="50" t="s">
        <v>430</v>
      </c>
      <c r="D29" s="51">
        <f>SUM(D30:D34)</f>
        <v>0</v>
      </c>
      <c r="E29" s="51">
        <f>SUM(E30:E34)</f>
        <v>0</v>
      </c>
      <c r="F29" s="81">
        <f t="shared" si="0"/>
        <v>0</v>
      </c>
    </row>
    <row r="30" spans="1:6">
      <c r="A30" s="54">
        <v>5018</v>
      </c>
      <c r="B30" s="55">
        <v>714100</v>
      </c>
      <c r="C30" s="56" t="s">
        <v>431</v>
      </c>
      <c r="D30" s="59"/>
      <c r="E30" s="59"/>
      <c r="F30" s="83">
        <f t="shared" si="0"/>
        <v>0</v>
      </c>
    </row>
    <row r="31" spans="1:6">
      <c r="A31" s="54">
        <v>5019</v>
      </c>
      <c r="B31" s="55">
        <v>714300</v>
      </c>
      <c r="C31" s="56" t="s">
        <v>432</v>
      </c>
      <c r="D31" s="59"/>
      <c r="E31" s="59"/>
      <c r="F31" s="83">
        <f t="shared" si="0"/>
        <v>0</v>
      </c>
    </row>
    <row r="32" spans="1:6">
      <c r="A32" s="54">
        <v>5020</v>
      </c>
      <c r="B32" s="55">
        <v>714400</v>
      </c>
      <c r="C32" s="56" t="s">
        <v>433</v>
      </c>
      <c r="D32" s="59"/>
      <c r="E32" s="59"/>
      <c r="F32" s="83">
        <f t="shared" si="0"/>
        <v>0</v>
      </c>
    </row>
    <row r="33" spans="1:6" ht="25.5">
      <c r="A33" s="54">
        <v>5021</v>
      </c>
      <c r="B33" s="55">
        <v>714500</v>
      </c>
      <c r="C33" s="56" t="s">
        <v>434</v>
      </c>
      <c r="D33" s="59"/>
      <c r="E33" s="59"/>
      <c r="F33" s="83">
        <f t="shared" si="0"/>
        <v>0</v>
      </c>
    </row>
    <row r="34" spans="1:6">
      <c r="A34" s="54">
        <v>5022</v>
      </c>
      <c r="B34" s="55">
        <v>714600</v>
      </c>
      <c r="C34" s="56" t="s">
        <v>435</v>
      </c>
      <c r="D34" s="59"/>
      <c r="E34" s="59"/>
      <c r="F34" s="83">
        <f t="shared" si="0"/>
        <v>0</v>
      </c>
    </row>
    <row r="35" spans="1:6" ht="25.5">
      <c r="A35" s="53">
        <v>5023</v>
      </c>
      <c r="B35" s="49">
        <v>715000</v>
      </c>
      <c r="C35" s="50" t="s">
        <v>436</v>
      </c>
      <c r="D35" s="51">
        <f>SUM(D36:D41)</f>
        <v>0</v>
      </c>
      <c r="E35" s="51">
        <f>SUM(E36:E41)</f>
        <v>0</v>
      </c>
      <c r="F35" s="81">
        <f t="shared" si="0"/>
        <v>0</v>
      </c>
    </row>
    <row r="36" spans="1:6">
      <c r="A36" s="54">
        <v>5024</v>
      </c>
      <c r="B36" s="55">
        <v>715100</v>
      </c>
      <c r="C36" s="56" t="s">
        <v>437</v>
      </c>
      <c r="D36" s="59"/>
      <c r="E36" s="59"/>
      <c r="F36" s="83">
        <f t="shared" si="0"/>
        <v>0</v>
      </c>
    </row>
    <row r="37" spans="1:6">
      <c r="A37" s="54">
        <v>5025</v>
      </c>
      <c r="B37" s="55">
        <v>715200</v>
      </c>
      <c r="C37" s="56" t="s">
        <v>438</v>
      </c>
      <c r="D37" s="59"/>
      <c r="E37" s="59"/>
      <c r="F37" s="83">
        <f t="shared" si="0"/>
        <v>0</v>
      </c>
    </row>
    <row r="38" spans="1:6">
      <c r="A38" s="54">
        <v>5026</v>
      </c>
      <c r="B38" s="55">
        <v>715300</v>
      </c>
      <c r="C38" s="56" t="s">
        <v>439</v>
      </c>
      <c r="D38" s="59"/>
      <c r="E38" s="59"/>
      <c r="F38" s="83">
        <f t="shared" si="0"/>
        <v>0</v>
      </c>
    </row>
    <row r="39" spans="1:6" ht="25.5">
      <c r="A39" s="54">
        <v>5027</v>
      </c>
      <c r="B39" s="55">
        <v>715400</v>
      </c>
      <c r="C39" s="56" t="s">
        <v>440</v>
      </c>
      <c r="D39" s="59"/>
      <c r="E39" s="59"/>
      <c r="F39" s="83">
        <f t="shared" si="0"/>
        <v>0</v>
      </c>
    </row>
    <row r="40" spans="1:6">
      <c r="A40" s="54">
        <v>5028</v>
      </c>
      <c r="B40" s="55">
        <v>715500</v>
      </c>
      <c r="C40" s="56" t="s">
        <v>441</v>
      </c>
      <c r="D40" s="59"/>
      <c r="E40" s="59"/>
      <c r="F40" s="83">
        <f t="shared" si="0"/>
        <v>0</v>
      </c>
    </row>
    <row r="41" spans="1:6">
      <c r="A41" s="54">
        <v>5029</v>
      </c>
      <c r="B41" s="55">
        <v>715600</v>
      </c>
      <c r="C41" s="56" t="s">
        <v>442</v>
      </c>
      <c r="D41" s="59"/>
      <c r="E41" s="59"/>
      <c r="F41" s="83">
        <f t="shared" si="0"/>
        <v>0</v>
      </c>
    </row>
    <row r="42" spans="1:6">
      <c r="A42" s="53">
        <v>5030</v>
      </c>
      <c r="B42" s="49">
        <v>716000</v>
      </c>
      <c r="C42" s="50" t="s">
        <v>443</v>
      </c>
      <c r="D42" s="51">
        <f>D43+D44</f>
        <v>0</v>
      </c>
      <c r="E42" s="51">
        <f>E43+E44</f>
        <v>0</v>
      </c>
      <c r="F42" s="81">
        <f t="shared" si="0"/>
        <v>0</v>
      </c>
    </row>
    <row r="43" spans="1:6" ht="25.5">
      <c r="A43" s="54">
        <v>5031</v>
      </c>
      <c r="B43" s="55">
        <v>716100</v>
      </c>
      <c r="C43" s="56" t="s">
        <v>444</v>
      </c>
      <c r="D43" s="59"/>
      <c r="E43" s="59"/>
      <c r="F43" s="83">
        <f t="shared" si="0"/>
        <v>0</v>
      </c>
    </row>
    <row r="44" spans="1:6" ht="25.5">
      <c r="A44" s="54">
        <v>5032</v>
      </c>
      <c r="B44" s="55">
        <v>716200</v>
      </c>
      <c r="C44" s="56" t="s">
        <v>445</v>
      </c>
      <c r="D44" s="59"/>
      <c r="E44" s="59"/>
      <c r="F44" s="83">
        <f t="shared" si="0"/>
        <v>0</v>
      </c>
    </row>
    <row r="45" spans="1:6">
      <c r="A45" s="53">
        <v>5033</v>
      </c>
      <c r="B45" s="49">
        <v>717000</v>
      </c>
      <c r="C45" s="50" t="s">
        <v>446</v>
      </c>
      <c r="D45" s="51">
        <f>SUM(D46:D51)</f>
        <v>0</v>
      </c>
      <c r="E45" s="51">
        <f>SUM(E46:E51)</f>
        <v>0</v>
      </c>
      <c r="F45" s="81">
        <f t="shared" si="0"/>
        <v>0</v>
      </c>
    </row>
    <row r="46" spans="1:6">
      <c r="A46" s="54">
        <v>5034</v>
      </c>
      <c r="B46" s="55">
        <v>717100</v>
      </c>
      <c r="C46" s="56" t="s">
        <v>447</v>
      </c>
      <c r="D46" s="59"/>
      <c r="E46" s="59"/>
      <c r="F46" s="83">
        <f t="shared" si="0"/>
        <v>0</v>
      </c>
    </row>
    <row r="47" spans="1:6">
      <c r="A47" s="54">
        <v>5035</v>
      </c>
      <c r="B47" s="55">
        <v>717200</v>
      </c>
      <c r="C47" s="56" t="s">
        <v>448</v>
      </c>
      <c r="D47" s="59"/>
      <c r="E47" s="59"/>
      <c r="F47" s="83">
        <f t="shared" si="0"/>
        <v>0</v>
      </c>
    </row>
    <row r="48" spans="1:6">
      <c r="A48" s="54">
        <v>5036</v>
      </c>
      <c r="B48" s="55">
        <v>717300</v>
      </c>
      <c r="C48" s="56" t="s">
        <v>449</v>
      </c>
      <c r="D48" s="59"/>
      <c r="E48" s="59"/>
      <c r="F48" s="83">
        <f t="shared" si="0"/>
        <v>0</v>
      </c>
    </row>
    <row r="49" spans="1:6">
      <c r="A49" s="54">
        <v>5037</v>
      </c>
      <c r="B49" s="55">
        <v>717400</v>
      </c>
      <c r="C49" s="56" t="s">
        <v>450</v>
      </c>
      <c r="D49" s="59"/>
      <c r="E49" s="59"/>
      <c r="F49" s="83">
        <f t="shared" si="0"/>
        <v>0</v>
      </c>
    </row>
    <row r="50" spans="1:6">
      <c r="A50" s="54">
        <v>5038</v>
      </c>
      <c r="B50" s="55">
        <v>717500</v>
      </c>
      <c r="C50" s="56" t="s">
        <v>451</v>
      </c>
      <c r="D50" s="59"/>
      <c r="E50" s="59"/>
      <c r="F50" s="83">
        <f t="shared" si="0"/>
        <v>0</v>
      </c>
    </row>
    <row r="51" spans="1:6">
      <c r="A51" s="54">
        <v>5039</v>
      </c>
      <c r="B51" s="55">
        <v>717600</v>
      </c>
      <c r="C51" s="56" t="s">
        <v>452</v>
      </c>
      <c r="D51" s="59"/>
      <c r="E51" s="59"/>
      <c r="F51" s="83">
        <f t="shared" si="0"/>
        <v>0</v>
      </c>
    </row>
    <row r="52" spans="1:6" ht="38.25">
      <c r="A52" s="53">
        <v>5040</v>
      </c>
      <c r="B52" s="49">
        <v>719000</v>
      </c>
      <c r="C52" s="50" t="s">
        <v>453</v>
      </c>
      <c r="D52" s="51">
        <f>SUM(D53:D58)</f>
        <v>0</v>
      </c>
      <c r="E52" s="51">
        <f>SUM(E53:E58)</f>
        <v>0</v>
      </c>
      <c r="F52" s="81">
        <f t="shared" si="0"/>
        <v>0</v>
      </c>
    </row>
    <row r="53" spans="1:6">
      <c r="A53" s="54">
        <v>5041</v>
      </c>
      <c r="B53" s="55">
        <v>719100</v>
      </c>
      <c r="C53" s="56" t="s">
        <v>454</v>
      </c>
      <c r="D53" s="59"/>
      <c r="E53" s="59"/>
      <c r="F53" s="83">
        <f t="shared" si="0"/>
        <v>0</v>
      </c>
    </row>
    <row r="54" spans="1:6" ht="25.5">
      <c r="A54" s="54">
        <v>5042</v>
      </c>
      <c r="B54" s="55">
        <v>719200</v>
      </c>
      <c r="C54" s="56" t="s">
        <v>455</v>
      </c>
      <c r="D54" s="59"/>
      <c r="E54" s="59"/>
      <c r="F54" s="83">
        <f t="shared" si="0"/>
        <v>0</v>
      </c>
    </row>
    <row r="55" spans="1:6" ht="25.5">
      <c r="A55" s="54">
        <v>5043</v>
      </c>
      <c r="B55" s="55">
        <v>719300</v>
      </c>
      <c r="C55" s="56" t="s">
        <v>456</v>
      </c>
      <c r="D55" s="59"/>
      <c r="E55" s="59"/>
      <c r="F55" s="83">
        <f t="shared" si="0"/>
        <v>0</v>
      </c>
    </row>
    <row r="56" spans="1:6">
      <c r="A56" s="54">
        <v>5044</v>
      </c>
      <c r="B56" s="55">
        <v>719400</v>
      </c>
      <c r="C56" s="56" t="s">
        <v>457</v>
      </c>
      <c r="D56" s="59"/>
      <c r="E56" s="59"/>
      <c r="F56" s="83">
        <f t="shared" si="0"/>
        <v>0</v>
      </c>
    </row>
    <row r="57" spans="1:6">
      <c r="A57" s="54">
        <v>5045</v>
      </c>
      <c r="B57" s="55">
        <v>719500</v>
      </c>
      <c r="C57" s="56" t="s">
        <v>458</v>
      </c>
      <c r="D57" s="59"/>
      <c r="E57" s="59"/>
      <c r="F57" s="83">
        <f t="shared" si="0"/>
        <v>0</v>
      </c>
    </row>
    <row r="58" spans="1:6">
      <c r="A58" s="54">
        <v>5046</v>
      </c>
      <c r="B58" s="55">
        <v>719600</v>
      </c>
      <c r="C58" s="56" t="s">
        <v>459</v>
      </c>
      <c r="D58" s="59"/>
      <c r="E58" s="59"/>
      <c r="F58" s="83">
        <f t="shared" si="0"/>
        <v>0</v>
      </c>
    </row>
    <row r="59" spans="1:6">
      <c r="A59" s="53">
        <v>5047</v>
      </c>
      <c r="B59" s="49">
        <v>720000</v>
      </c>
      <c r="C59" s="50" t="s">
        <v>460</v>
      </c>
      <c r="D59" s="51">
        <f>D60+D65</f>
        <v>0</v>
      </c>
      <c r="E59" s="51">
        <f>E60+E65</f>
        <v>0</v>
      </c>
      <c r="F59" s="81">
        <f t="shared" si="0"/>
        <v>0</v>
      </c>
    </row>
    <row r="60" spans="1:6">
      <c r="A60" s="53">
        <v>5048</v>
      </c>
      <c r="B60" s="49">
        <v>721000</v>
      </c>
      <c r="C60" s="50" t="s">
        <v>461</v>
      </c>
      <c r="D60" s="51">
        <f>SUM(D61:D64)</f>
        <v>0</v>
      </c>
      <c r="E60" s="51">
        <f>SUM(E61:E64)</f>
        <v>0</v>
      </c>
      <c r="F60" s="81">
        <f t="shared" si="0"/>
        <v>0</v>
      </c>
    </row>
    <row r="61" spans="1:6">
      <c r="A61" s="54">
        <v>5049</v>
      </c>
      <c r="B61" s="55">
        <v>721100</v>
      </c>
      <c r="C61" s="56" t="s">
        <v>462</v>
      </c>
      <c r="D61" s="59"/>
      <c r="E61" s="59"/>
      <c r="F61" s="83">
        <f t="shared" si="0"/>
        <v>0</v>
      </c>
    </row>
    <row r="62" spans="1:6">
      <c r="A62" s="54">
        <v>5050</v>
      </c>
      <c r="B62" s="55">
        <v>721200</v>
      </c>
      <c r="C62" s="56" t="s">
        <v>463</v>
      </c>
      <c r="D62" s="59"/>
      <c r="E62" s="59"/>
      <c r="F62" s="83">
        <f t="shared" si="0"/>
        <v>0</v>
      </c>
    </row>
    <row r="63" spans="1:6" ht="25.5">
      <c r="A63" s="54">
        <v>5051</v>
      </c>
      <c r="B63" s="55">
        <v>721300</v>
      </c>
      <c r="C63" s="56" t="s">
        <v>464</v>
      </c>
      <c r="D63" s="59"/>
      <c r="E63" s="59"/>
      <c r="F63" s="83">
        <f t="shared" si="0"/>
        <v>0</v>
      </c>
    </row>
    <row r="64" spans="1:6">
      <c r="A64" s="54">
        <v>5052</v>
      </c>
      <c r="B64" s="55">
        <v>721400</v>
      </c>
      <c r="C64" s="56" t="s">
        <v>465</v>
      </c>
      <c r="D64" s="59"/>
      <c r="E64" s="59"/>
      <c r="F64" s="83">
        <f t="shared" si="0"/>
        <v>0</v>
      </c>
    </row>
    <row r="65" spans="1:6">
      <c r="A65" s="53">
        <v>5053</v>
      </c>
      <c r="B65" s="49">
        <v>722000</v>
      </c>
      <c r="C65" s="50" t="s">
        <v>466</v>
      </c>
      <c r="D65" s="51">
        <f>SUM(D66:D68)</f>
        <v>0</v>
      </c>
      <c r="E65" s="51">
        <f>SUM(E66:E68)</f>
        <v>0</v>
      </c>
      <c r="F65" s="81">
        <f t="shared" si="0"/>
        <v>0</v>
      </c>
    </row>
    <row r="66" spans="1:6">
      <c r="A66" s="54">
        <v>5054</v>
      </c>
      <c r="B66" s="55">
        <v>722100</v>
      </c>
      <c r="C66" s="56" t="s">
        <v>467</v>
      </c>
      <c r="D66" s="59"/>
      <c r="E66" s="59"/>
      <c r="F66" s="83">
        <f t="shared" si="0"/>
        <v>0</v>
      </c>
    </row>
    <row r="67" spans="1:6">
      <c r="A67" s="54">
        <v>5055</v>
      </c>
      <c r="B67" s="55">
        <v>722200</v>
      </c>
      <c r="C67" s="56" t="s">
        <v>468</v>
      </c>
      <c r="D67" s="59"/>
      <c r="E67" s="59"/>
      <c r="F67" s="83">
        <f t="shared" si="0"/>
        <v>0</v>
      </c>
    </row>
    <row r="68" spans="1:6">
      <c r="A68" s="54">
        <v>5056</v>
      </c>
      <c r="B68" s="55">
        <v>722300</v>
      </c>
      <c r="C68" s="56" t="s">
        <v>469</v>
      </c>
      <c r="D68" s="59"/>
      <c r="E68" s="59"/>
      <c r="F68" s="83">
        <f t="shared" si="0"/>
        <v>0</v>
      </c>
    </row>
    <row r="69" spans="1:6">
      <c r="A69" s="53">
        <v>5057</v>
      </c>
      <c r="B69" s="49">
        <v>730000</v>
      </c>
      <c r="C69" s="50" t="s">
        <v>470</v>
      </c>
      <c r="D69" s="51">
        <f>D70+D73+D78</f>
        <v>19500</v>
      </c>
      <c r="E69" s="51">
        <f>E70+E73+E78</f>
        <v>0</v>
      </c>
      <c r="F69" s="81">
        <f t="shared" si="0"/>
        <v>19500</v>
      </c>
    </row>
    <row r="70" spans="1:6">
      <c r="A70" s="53">
        <v>5058</v>
      </c>
      <c r="B70" s="49">
        <v>731000</v>
      </c>
      <c r="C70" s="50" t="s">
        <v>471</v>
      </c>
      <c r="D70" s="51">
        <f>D71+D72</f>
        <v>0</v>
      </c>
      <c r="E70" s="51">
        <f>E71+E72</f>
        <v>0</v>
      </c>
      <c r="F70" s="81">
        <f t="shared" si="0"/>
        <v>0</v>
      </c>
    </row>
    <row r="71" spans="1:6">
      <c r="A71" s="54">
        <v>5059</v>
      </c>
      <c r="B71" s="55">
        <v>731100</v>
      </c>
      <c r="C71" s="56" t="s">
        <v>472</v>
      </c>
      <c r="D71" s="59"/>
      <c r="E71" s="59"/>
      <c r="F71" s="83">
        <f t="shared" si="0"/>
        <v>0</v>
      </c>
    </row>
    <row r="72" spans="1:6">
      <c r="A72" s="54">
        <v>5060</v>
      </c>
      <c r="B72" s="55">
        <v>731200</v>
      </c>
      <c r="C72" s="56" t="s">
        <v>473</v>
      </c>
      <c r="D72" s="59"/>
      <c r="E72" s="59"/>
      <c r="F72" s="83">
        <f t="shared" si="0"/>
        <v>0</v>
      </c>
    </row>
    <row r="73" spans="1:6" ht="25.5">
      <c r="A73" s="53">
        <v>5061</v>
      </c>
      <c r="B73" s="49">
        <v>732000</v>
      </c>
      <c r="C73" s="50" t="s">
        <v>474</v>
      </c>
      <c r="D73" s="51">
        <f>D74+D75+D76+D77</f>
        <v>0</v>
      </c>
      <c r="E73" s="51">
        <f>E74+E75+E76+E77</f>
        <v>0</v>
      </c>
      <c r="F73" s="81">
        <f t="shared" si="0"/>
        <v>0</v>
      </c>
    </row>
    <row r="74" spans="1:6">
      <c r="A74" s="54">
        <v>5062</v>
      </c>
      <c r="B74" s="55">
        <v>732100</v>
      </c>
      <c r="C74" s="56" t="s">
        <v>475</v>
      </c>
      <c r="D74" s="59"/>
      <c r="E74" s="59"/>
      <c r="F74" s="83">
        <f t="shared" si="0"/>
        <v>0</v>
      </c>
    </row>
    <row r="75" spans="1:6">
      <c r="A75" s="54">
        <v>5063</v>
      </c>
      <c r="B75" s="55">
        <v>732200</v>
      </c>
      <c r="C75" s="56" t="s">
        <v>476</v>
      </c>
      <c r="D75" s="59"/>
      <c r="E75" s="59"/>
      <c r="F75" s="83">
        <f t="shared" si="0"/>
        <v>0</v>
      </c>
    </row>
    <row r="76" spans="1:6">
      <c r="A76" s="54">
        <v>5064</v>
      </c>
      <c r="B76" s="55">
        <v>732300</v>
      </c>
      <c r="C76" s="56" t="s">
        <v>477</v>
      </c>
      <c r="D76" s="59"/>
      <c r="E76" s="59"/>
      <c r="F76" s="83">
        <f t="shared" si="0"/>
        <v>0</v>
      </c>
    </row>
    <row r="77" spans="1:6">
      <c r="A77" s="54">
        <v>5065</v>
      </c>
      <c r="B77" s="55">
        <v>732400</v>
      </c>
      <c r="C77" s="56" t="s">
        <v>478</v>
      </c>
      <c r="D77" s="59"/>
      <c r="E77" s="59"/>
      <c r="F77" s="83">
        <f t="shared" si="0"/>
        <v>0</v>
      </c>
    </row>
    <row r="78" spans="1:6">
      <c r="A78" s="53">
        <v>5066</v>
      </c>
      <c r="B78" s="49">
        <v>733000</v>
      </c>
      <c r="C78" s="50" t="s">
        <v>479</v>
      </c>
      <c r="D78" s="51">
        <f>D79+D80</f>
        <v>19500</v>
      </c>
      <c r="E78" s="51">
        <f>E79+E80</f>
        <v>0</v>
      </c>
      <c r="F78" s="81">
        <f t="shared" ref="F78:F141" si="1">D78-E78</f>
        <v>19500</v>
      </c>
    </row>
    <row r="79" spans="1:6">
      <c r="A79" s="54">
        <v>5067</v>
      </c>
      <c r="B79" s="55">
        <v>733100</v>
      </c>
      <c r="C79" s="56" t="s">
        <v>480</v>
      </c>
      <c r="D79" s="59">
        <v>12500</v>
      </c>
      <c r="E79" s="59"/>
      <c r="F79" s="83">
        <f t="shared" si="1"/>
        <v>12500</v>
      </c>
    </row>
    <row r="80" spans="1:6">
      <c r="A80" s="54">
        <v>5068</v>
      </c>
      <c r="B80" s="55">
        <v>733200</v>
      </c>
      <c r="C80" s="56" t="s">
        <v>481</v>
      </c>
      <c r="D80" s="59">
        <v>7000</v>
      </c>
      <c r="E80" s="59"/>
      <c r="F80" s="83">
        <f t="shared" si="1"/>
        <v>7000</v>
      </c>
    </row>
    <row r="81" spans="1:6">
      <c r="A81" s="53">
        <v>5069</v>
      </c>
      <c r="B81" s="49">
        <v>740000</v>
      </c>
      <c r="C81" s="50" t="s">
        <v>482</v>
      </c>
      <c r="D81" s="51">
        <f>D82+D89+D94+D101+D104</f>
        <v>8130</v>
      </c>
      <c r="E81" s="51">
        <f>E82+E89+E94+E101+E104</f>
        <v>0</v>
      </c>
      <c r="F81" s="81">
        <f t="shared" si="1"/>
        <v>8130</v>
      </c>
    </row>
    <row r="82" spans="1:6">
      <c r="A82" s="53">
        <v>5070</v>
      </c>
      <c r="B82" s="49">
        <v>741000</v>
      </c>
      <c r="C82" s="50" t="s">
        <v>483</v>
      </c>
      <c r="D82" s="51">
        <f>SUM(D83:D88)</f>
        <v>350</v>
      </c>
      <c r="E82" s="51">
        <f>SUM(E83:E88)</f>
        <v>0</v>
      </c>
      <c r="F82" s="81">
        <f t="shared" si="1"/>
        <v>350</v>
      </c>
    </row>
    <row r="83" spans="1:6">
      <c r="A83" s="54">
        <v>5071</v>
      </c>
      <c r="B83" s="55">
        <v>741100</v>
      </c>
      <c r="C83" s="56" t="s">
        <v>484</v>
      </c>
      <c r="D83" s="59"/>
      <c r="E83" s="59"/>
      <c r="F83" s="83">
        <f t="shared" si="1"/>
        <v>0</v>
      </c>
    </row>
    <row r="84" spans="1:6">
      <c r="A84" s="54">
        <v>5072</v>
      </c>
      <c r="B84" s="55">
        <v>741200</v>
      </c>
      <c r="C84" s="56" t="s">
        <v>485</v>
      </c>
      <c r="D84" s="59"/>
      <c r="E84" s="59"/>
      <c r="F84" s="83">
        <f t="shared" si="1"/>
        <v>0</v>
      </c>
    </row>
    <row r="85" spans="1:6">
      <c r="A85" s="54">
        <v>5073</v>
      </c>
      <c r="B85" s="55">
        <v>741300</v>
      </c>
      <c r="C85" s="56" t="s">
        <v>486</v>
      </c>
      <c r="D85" s="59"/>
      <c r="E85" s="59"/>
      <c r="F85" s="83">
        <f t="shared" si="1"/>
        <v>0</v>
      </c>
    </row>
    <row r="86" spans="1:6">
      <c r="A86" s="54">
        <v>5074</v>
      </c>
      <c r="B86" s="55">
        <v>741400</v>
      </c>
      <c r="C86" s="56" t="s">
        <v>487</v>
      </c>
      <c r="D86" s="60">
        <v>350</v>
      </c>
      <c r="E86" s="60"/>
      <c r="F86" s="84">
        <f t="shared" si="1"/>
        <v>350</v>
      </c>
    </row>
    <row r="87" spans="1:6">
      <c r="A87" s="54">
        <v>5075</v>
      </c>
      <c r="B87" s="55">
        <v>741500</v>
      </c>
      <c r="C87" s="56" t="s">
        <v>488</v>
      </c>
      <c r="D87" s="59"/>
      <c r="E87" s="59"/>
      <c r="F87" s="83">
        <f t="shared" si="1"/>
        <v>0</v>
      </c>
    </row>
    <row r="88" spans="1:6">
      <c r="A88" s="54">
        <v>5076</v>
      </c>
      <c r="B88" s="55">
        <v>741600</v>
      </c>
      <c r="C88" s="56" t="s">
        <v>489</v>
      </c>
      <c r="D88" s="59"/>
      <c r="E88" s="59"/>
      <c r="F88" s="83">
        <f t="shared" si="1"/>
        <v>0</v>
      </c>
    </row>
    <row r="89" spans="1:6">
      <c r="A89" s="53">
        <v>5077</v>
      </c>
      <c r="B89" s="49">
        <v>742000</v>
      </c>
      <c r="C89" s="50" t="s">
        <v>490</v>
      </c>
      <c r="D89" s="51">
        <f>SUM(D90:D93)</f>
        <v>3280</v>
      </c>
      <c r="E89" s="51">
        <f>SUM(E90:E93)</f>
        <v>0</v>
      </c>
      <c r="F89" s="81">
        <f t="shared" si="1"/>
        <v>3280</v>
      </c>
    </row>
    <row r="90" spans="1:6" ht="25.5">
      <c r="A90" s="54">
        <v>5078</v>
      </c>
      <c r="B90" s="55">
        <v>742100</v>
      </c>
      <c r="C90" s="56" t="s">
        <v>491</v>
      </c>
      <c r="D90" s="59">
        <v>3280</v>
      </c>
      <c r="E90" s="59"/>
      <c r="F90" s="83">
        <f t="shared" si="1"/>
        <v>3280</v>
      </c>
    </row>
    <row r="91" spans="1:6">
      <c r="A91" s="54">
        <v>5079</v>
      </c>
      <c r="B91" s="55">
        <v>742200</v>
      </c>
      <c r="C91" s="56" t="s">
        <v>492</v>
      </c>
      <c r="D91" s="59"/>
      <c r="E91" s="59"/>
      <c r="F91" s="83">
        <f t="shared" si="1"/>
        <v>0</v>
      </c>
    </row>
    <row r="92" spans="1:6" ht="25.5">
      <c r="A92" s="54">
        <v>5080</v>
      </c>
      <c r="B92" s="55">
        <v>742300</v>
      </c>
      <c r="C92" s="56" t="s">
        <v>493</v>
      </c>
      <c r="D92" s="59"/>
      <c r="E92" s="59"/>
      <c r="F92" s="83">
        <f t="shared" si="1"/>
        <v>0</v>
      </c>
    </row>
    <row r="93" spans="1:6">
      <c r="A93" s="54">
        <v>5081</v>
      </c>
      <c r="B93" s="55">
        <v>742400</v>
      </c>
      <c r="C93" s="56" t="s">
        <v>494</v>
      </c>
      <c r="D93" s="59"/>
      <c r="E93" s="59"/>
      <c r="F93" s="83">
        <f t="shared" si="1"/>
        <v>0</v>
      </c>
    </row>
    <row r="94" spans="1:6" ht="25.5">
      <c r="A94" s="53">
        <v>5082</v>
      </c>
      <c r="B94" s="49">
        <v>743000</v>
      </c>
      <c r="C94" s="50" t="s">
        <v>495</v>
      </c>
      <c r="D94" s="51">
        <f>SUM(D95:D100)</f>
        <v>0</v>
      </c>
      <c r="E94" s="51">
        <f>SUM(E95:E100)</f>
        <v>0</v>
      </c>
      <c r="F94" s="81">
        <f t="shared" si="1"/>
        <v>0</v>
      </c>
    </row>
    <row r="95" spans="1:6">
      <c r="A95" s="54">
        <v>5083</v>
      </c>
      <c r="B95" s="55">
        <v>743100</v>
      </c>
      <c r="C95" s="56" t="s">
        <v>496</v>
      </c>
      <c r="D95" s="59"/>
      <c r="E95" s="59"/>
      <c r="F95" s="83">
        <f t="shared" si="1"/>
        <v>0</v>
      </c>
    </row>
    <row r="96" spans="1:6">
      <c r="A96" s="54">
        <v>5084</v>
      </c>
      <c r="B96" s="55">
        <v>743200</v>
      </c>
      <c r="C96" s="56" t="s">
        <v>497</v>
      </c>
      <c r="D96" s="59"/>
      <c r="E96" s="59"/>
      <c r="F96" s="83">
        <f t="shared" si="1"/>
        <v>0</v>
      </c>
    </row>
    <row r="97" spans="1:6">
      <c r="A97" s="54">
        <v>5085</v>
      </c>
      <c r="B97" s="55">
        <v>743300</v>
      </c>
      <c r="C97" s="56" t="s">
        <v>498</v>
      </c>
      <c r="D97" s="59"/>
      <c r="E97" s="59"/>
      <c r="F97" s="83">
        <f t="shared" si="1"/>
        <v>0</v>
      </c>
    </row>
    <row r="98" spans="1:6">
      <c r="A98" s="54">
        <v>5086</v>
      </c>
      <c r="B98" s="55">
        <v>743400</v>
      </c>
      <c r="C98" s="56" t="s">
        <v>499</v>
      </c>
      <c r="D98" s="59"/>
      <c r="E98" s="59"/>
      <c r="F98" s="83">
        <f t="shared" si="1"/>
        <v>0</v>
      </c>
    </row>
    <row r="99" spans="1:6">
      <c r="A99" s="54">
        <v>5087</v>
      </c>
      <c r="B99" s="55">
        <v>743500</v>
      </c>
      <c r="C99" s="56" t="s">
        <v>500</v>
      </c>
      <c r="D99" s="59"/>
      <c r="E99" s="59"/>
      <c r="F99" s="83">
        <f t="shared" si="1"/>
        <v>0</v>
      </c>
    </row>
    <row r="100" spans="1:6" ht="25.5">
      <c r="A100" s="54">
        <v>5088</v>
      </c>
      <c r="B100" s="55">
        <v>743900</v>
      </c>
      <c r="C100" s="56" t="s">
        <v>501</v>
      </c>
      <c r="D100" s="59"/>
      <c r="E100" s="59"/>
      <c r="F100" s="83">
        <f t="shared" si="1"/>
        <v>0</v>
      </c>
    </row>
    <row r="101" spans="1:6" ht="25.5">
      <c r="A101" s="53">
        <v>5089</v>
      </c>
      <c r="B101" s="49">
        <v>744000</v>
      </c>
      <c r="C101" s="50" t="s">
        <v>502</v>
      </c>
      <c r="D101" s="51">
        <f>D102+D103</f>
        <v>4500</v>
      </c>
      <c r="E101" s="51">
        <f>E102+E103</f>
        <v>0</v>
      </c>
      <c r="F101" s="81">
        <f t="shared" si="1"/>
        <v>4500</v>
      </c>
    </row>
    <row r="102" spans="1:6">
      <c r="A102" s="54">
        <v>5090</v>
      </c>
      <c r="B102" s="55">
        <v>744100</v>
      </c>
      <c r="C102" s="56" t="s">
        <v>503</v>
      </c>
      <c r="D102" s="59">
        <v>4500</v>
      </c>
      <c r="E102" s="59"/>
      <c r="F102" s="83">
        <f t="shared" si="1"/>
        <v>4500</v>
      </c>
    </row>
    <row r="103" spans="1:6">
      <c r="A103" s="54">
        <v>5091</v>
      </c>
      <c r="B103" s="55">
        <v>744200</v>
      </c>
      <c r="C103" s="56" t="s">
        <v>504</v>
      </c>
      <c r="D103" s="59"/>
      <c r="E103" s="59"/>
      <c r="F103" s="83">
        <f t="shared" si="1"/>
        <v>0</v>
      </c>
    </row>
    <row r="104" spans="1:6">
      <c r="A104" s="53">
        <v>5092</v>
      </c>
      <c r="B104" s="49">
        <v>745000</v>
      </c>
      <c r="C104" s="50" t="s">
        <v>505</v>
      </c>
      <c r="D104" s="51">
        <f>D105</f>
        <v>0</v>
      </c>
      <c r="E104" s="51">
        <f>E105</f>
        <v>0</v>
      </c>
      <c r="F104" s="81">
        <f t="shared" si="1"/>
        <v>0</v>
      </c>
    </row>
    <row r="105" spans="1:6">
      <c r="A105" s="54">
        <v>5093</v>
      </c>
      <c r="B105" s="55">
        <v>745100</v>
      </c>
      <c r="C105" s="56" t="s">
        <v>506</v>
      </c>
      <c r="D105" s="59"/>
      <c r="E105" s="59"/>
      <c r="F105" s="83">
        <f t="shared" si="1"/>
        <v>0</v>
      </c>
    </row>
    <row r="106" spans="1:6" ht="25.5">
      <c r="A106" s="53">
        <v>5094</v>
      </c>
      <c r="B106" s="49">
        <v>770000</v>
      </c>
      <c r="C106" s="50" t="s">
        <v>507</v>
      </c>
      <c r="D106" s="51">
        <f>D107+D109</f>
        <v>0</v>
      </c>
      <c r="E106" s="51">
        <f>E107+E109</f>
        <v>0</v>
      </c>
      <c r="F106" s="81">
        <f t="shared" si="1"/>
        <v>0</v>
      </c>
    </row>
    <row r="107" spans="1:6" ht="25.5">
      <c r="A107" s="53">
        <v>5095</v>
      </c>
      <c r="B107" s="49">
        <v>771000</v>
      </c>
      <c r="C107" s="50" t="s">
        <v>508</v>
      </c>
      <c r="D107" s="51">
        <f>D108</f>
        <v>0</v>
      </c>
      <c r="E107" s="51">
        <f>E108</f>
        <v>0</v>
      </c>
      <c r="F107" s="81">
        <f t="shared" si="1"/>
        <v>0</v>
      </c>
    </row>
    <row r="108" spans="1:6">
      <c r="A108" s="54">
        <v>5096</v>
      </c>
      <c r="B108" s="55">
        <v>771100</v>
      </c>
      <c r="C108" s="56" t="s">
        <v>509</v>
      </c>
      <c r="D108" s="59"/>
      <c r="E108" s="59"/>
      <c r="F108" s="83">
        <f t="shared" si="1"/>
        <v>0</v>
      </c>
    </row>
    <row r="109" spans="1:6" ht="25.5">
      <c r="A109" s="53">
        <v>5097</v>
      </c>
      <c r="B109" s="49">
        <v>772000</v>
      </c>
      <c r="C109" s="50" t="s">
        <v>510</v>
      </c>
      <c r="D109" s="51">
        <f>D110</f>
        <v>0</v>
      </c>
      <c r="E109" s="51">
        <f>E110</f>
        <v>0</v>
      </c>
      <c r="F109" s="81">
        <f t="shared" si="1"/>
        <v>0</v>
      </c>
    </row>
    <row r="110" spans="1:6">
      <c r="A110" s="54">
        <v>5098</v>
      </c>
      <c r="B110" s="55">
        <v>772100</v>
      </c>
      <c r="C110" s="56" t="s">
        <v>511</v>
      </c>
      <c r="D110" s="59"/>
      <c r="E110" s="59"/>
      <c r="F110" s="83">
        <f t="shared" si="1"/>
        <v>0</v>
      </c>
    </row>
    <row r="111" spans="1:6" ht="25.5">
      <c r="A111" s="53">
        <v>5099</v>
      </c>
      <c r="B111" s="49">
        <v>780000</v>
      </c>
      <c r="C111" s="50" t="s">
        <v>512</v>
      </c>
      <c r="D111" s="51">
        <f>D112</f>
        <v>135974</v>
      </c>
      <c r="E111" s="51">
        <f>E112</f>
        <v>135974</v>
      </c>
      <c r="F111" s="81">
        <f t="shared" si="1"/>
        <v>0</v>
      </c>
    </row>
    <row r="112" spans="1:6" ht="25.5">
      <c r="A112" s="53">
        <v>5100</v>
      </c>
      <c r="B112" s="49">
        <v>781000</v>
      </c>
      <c r="C112" s="50" t="s">
        <v>513</v>
      </c>
      <c r="D112" s="51">
        <f>D113+D114</f>
        <v>135974</v>
      </c>
      <c r="E112" s="51">
        <f>E113+E114</f>
        <v>135974</v>
      </c>
      <c r="F112" s="81">
        <f t="shared" si="1"/>
        <v>0</v>
      </c>
    </row>
    <row r="113" spans="1:6">
      <c r="A113" s="54">
        <v>5101</v>
      </c>
      <c r="B113" s="55">
        <v>781100</v>
      </c>
      <c r="C113" s="56" t="s">
        <v>514</v>
      </c>
      <c r="D113" s="59">
        <v>135974</v>
      </c>
      <c r="E113" s="59">
        <v>135974</v>
      </c>
      <c r="F113" s="83">
        <f t="shared" si="1"/>
        <v>0</v>
      </c>
    </row>
    <row r="114" spans="1:6">
      <c r="A114" s="54">
        <v>5102</v>
      </c>
      <c r="B114" s="55">
        <v>781300</v>
      </c>
      <c r="C114" s="56" t="s">
        <v>515</v>
      </c>
      <c r="D114" s="59"/>
      <c r="E114" s="59"/>
      <c r="F114" s="83">
        <f t="shared" si="1"/>
        <v>0</v>
      </c>
    </row>
    <row r="115" spans="1:6">
      <c r="A115" s="53">
        <v>5103</v>
      </c>
      <c r="B115" s="49">
        <v>790000</v>
      </c>
      <c r="C115" s="50" t="s">
        <v>516</v>
      </c>
      <c r="D115" s="51">
        <f>D116</f>
        <v>5000</v>
      </c>
      <c r="E115" s="51">
        <f>E116</f>
        <v>0</v>
      </c>
      <c r="F115" s="81">
        <f t="shared" si="1"/>
        <v>5000</v>
      </c>
    </row>
    <row r="116" spans="1:6">
      <c r="A116" s="53">
        <v>5104</v>
      </c>
      <c r="B116" s="49">
        <v>791000</v>
      </c>
      <c r="C116" s="50" t="s">
        <v>517</v>
      </c>
      <c r="D116" s="51">
        <f>D117</f>
        <v>5000</v>
      </c>
      <c r="E116" s="51">
        <f>E117</f>
        <v>0</v>
      </c>
      <c r="F116" s="81">
        <f t="shared" si="1"/>
        <v>5000</v>
      </c>
    </row>
    <row r="117" spans="1:6">
      <c r="A117" s="54">
        <v>5105</v>
      </c>
      <c r="B117" s="55">
        <v>791100</v>
      </c>
      <c r="C117" s="56" t="s">
        <v>518</v>
      </c>
      <c r="D117" s="59">
        <v>5000</v>
      </c>
      <c r="E117" s="59"/>
      <c r="F117" s="83">
        <f t="shared" si="1"/>
        <v>5000</v>
      </c>
    </row>
    <row r="118" spans="1:6" ht="25.5">
      <c r="A118" s="53">
        <v>5106</v>
      </c>
      <c r="B118" s="49">
        <v>800000</v>
      </c>
      <c r="C118" s="50" t="s">
        <v>519</v>
      </c>
      <c r="D118" s="51">
        <f>D119+D126+D133+D136</f>
        <v>42433</v>
      </c>
      <c r="E118" s="51">
        <f>E119+E126+E133+E136</f>
        <v>0</v>
      </c>
      <c r="F118" s="81">
        <f t="shared" si="1"/>
        <v>42433</v>
      </c>
    </row>
    <row r="119" spans="1:6" ht="25.5">
      <c r="A119" s="53">
        <v>5107</v>
      </c>
      <c r="B119" s="49">
        <v>810000</v>
      </c>
      <c r="C119" s="50" t="s">
        <v>520</v>
      </c>
      <c r="D119" s="51">
        <f>D120+D122+D124</f>
        <v>500</v>
      </c>
      <c r="E119" s="51">
        <f>E120+E122+E124</f>
        <v>0</v>
      </c>
      <c r="F119" s="81">
        <f t="shared" si="1"/>
        <v>500</v>
      </c>
    </row>
    <row r="120" spans="1:6">
      <c r="A120" s="53">
        <v>5108</v>
      </c>
      <c r="B120" s="49">
        <v>811000</v>
      </c>
      <c r="C120" s="50" t="s">
        <v>521</v>
      </c>
      <c r="D120" s="51">
        <f>D121</f>
        <v>0</v>
      </c>
      <c r="E120" s="51">
        <f>E121</f>
        <v>0</v>
      </c>
      <c r="F120" s="81">
        <f t="shared" si="1"/>
        <v>0</v>
      </c>
    </row>
    <row r="121" spans="1:6">
      <c r="A121" s="54">
        <v>5109</v>
      </c>
      <c r="B121" s="55">
        <v>811100</v>
      </c>
      <c r="C121" s="56" t="s">
        <v>522</v>
      </c>
      <c r="D121" s="59"/>
      <c r="E121" s="59"/>
      <c r="F121" s="83">
        <f t="shared" si="1"/>
        <v>0</v>
      </c>
    </row>
    <row r="122" spans="1:6">
      <c r="A122" s="53">
        <v>5110</v>
      </c>
      <c r="B122" s="49">
        <v>812000</v>
      </c>
      <c r="C122" s="50" t="s">
        <v>523</v>
      </c>
      <c r="D122" s="51">
        <f>D123</f>
        <v>0</v>
      </c>
      <c r="E122" s="51">
        <f>E123</f>
        <v>0</v>
      </c>
      <c r="F122" s="81">
        <f t="shared" si="1"/>
        <v>0</v>
      </c>
    </row>
    <row r="123" spans="1:6">
      <c r="A123" s="54">
        <v>5111</v>
      </c>
      <c r="B123" s="55">
        <v>812100</v>
      </c>
      <c r="C123" s="56" t="s">
        <v>524</v>
      </c>
      <c r="D123" s="59"/>
      <c r="E123" s="59"/>
      <c r="F123" s="83">
        <f t="shared" si="1"/>
        <v>0</v>
      </c>
    </row>
    <row r="124" spans="1:6" ht="25.5">
      <c r="A124" s="53">
        <v>5112</v>
      </c>
      <c r="B124" s="49">
        <v>813000</v>
      </c>
      <c r="C124" s="50" t="s">
        <v>525</v>
      </c>
      <c r="D124" s="51">
        <f>D125</f>
        <v>500</v>
      </c>
      <c r="E124" s="51">
        <f>E125</f>
        <v>0</v>
      </c>
      <c r="F124" s="81">
        <f t="shared" si="1"/>
        <v>500</v>
      </c>
    </row>
    <row r="125" spans="1:6">
      <c r="A125" s="54">
        <v>5113</v>
      </c>
      <c r="B125" s="55">
        <v>813100</v>
      </c>
      <c r="C125" s="56" t="s">
        <v>526</v>
      </c>
      <c r="D125" s="59">
        <v>500</v>
      </c>
      <c r="E125" s="59"/>
      <c r="F125" s="83">
        <f t="shared" si="1"/>
        <v>500</v>
      </c>
    </row>
    <row r="126" spans="1:6">
      <c r="A126" s="53">
        <v>5114</v>
      </c>
      <c r="B126" s="49">
        <v>820000</v>
      </c>
      <c r="C126" s="50" t="s">
        <v>527</v>
      </c>
      <c r="D126" s="51">
        <f>D127+D129+D131</f>
        <v>41933</v>
      </c>
      <c r="E126" s="51">
        <f>E127+E129+E131</f>
        <v>0</v>
      </c>
      <c r="F126" s="81">
        <f t="shared" si="1"/>
        <v>41933</v>
      </c>
    </row>
    <row r="127" spans="1:6">
      <c r="A127" s="53">
        <v>5115</v>
      </c>
      <c r="B127" s="49">
        <v>821000</v>
      </c>
      <c r="C127" s="50" t="s">
        <v>528</v>
      </c>
      <c r="D127" s="51">
        <f>D128</f>
        <v>0</v>
      </c>
      <c r="E127" s="51">
        <f>E128</f>
        <v>0</v>
      </c>
      <c r="F127" s="81">
        <f t="shared" si="1"/>
        <v>0</v>
      </c>
    </row>
    <row r="128" spans="1:6">
      <c r="A128" s="54">
        <v>5116</v>
      </c>
      <c r="B128" s="55">
        <v>821100</v>
      </c>
      <c r="C128" s="56" t="s">
        <v>529</v>
      </c>
      <c r="D128" s="59"/>
      <c r="E128" s="59"/>
      <c r="F128" s="83">
        <f t="shared" si="1"/>
        <v>0</v>
      </c>
    </row>
    <row r="129" spans="1:6">
      <c r="A129" s="53">
        <v>5117</v>
      </c>
      <c r="B129" s="49">
        <v>822000</v>
      </c>
      <c r="C129" s="50" t="s">
        <v>530</v>
      </c>
      <c r="D129" s="51">
        <f>D130</f>
        <v>0</v>
      </c>
      <c r="E129" s="51">
        <f>E130</f>
        <v>0</v>
      </c>
      <c r="F129" s="81">
        <f t="shared" si="1"/>
        <v>0</v>
      </c>
    </row>
    <row r="130" spans="1:6">
      <c r="A130" s="54">
        <v>5118</v>
      </c>
      <c r="B130" s="55">
        <v>822100</v>
      </c>
      <c r="C130" s="56" t="s">
        <v>531</v>
      </c>
      <c r="D130" s="59"/>
      <c r="E130" s="59"/>
      <c r="F130" s="83">
        <f t="shared" si="1"/>
        <v>0</v>
      </c>
    </row>
    <row r="131" spans="1:6">
      <c r="A131" s="53">
        <v>5119</v>
      </c>
      <c r="B131" s="49">
        <v>823000</v>
      </c>
      <c r="C131" s="50" t="s">
        <v>532</v>
      </c>
      <c r="D131" s="51">
        <f>D132</f>
        <v>41933</v>
      </c>
      <c r="E131" s="51">
        <f>E132</f>
        <v>0</v>
      </c>
      <c r="F131" s="81">
        <f t="shared" si="1"/>
        <v>41933</v>
      </c>
    </row>
    <row r="132" spans="1:6">
      <c r="A132" s="54">
        <v>5120</v>
      </c>
      <c r="B132" s="55">
        <v>823100</v>
      </c>
      <c r="C132" s="56" t="s">
        <v>533</v>
      </c>
      <c r="D132" s="59">
        <v>41933</v>
      </c>
      <c r="E132" s="59"/>
      <c r="F132" s="83">
        <f t="shared" si="1"/>
        <v>41933</v>
      </c>
    </row>
    <row r="133" spans="1:6">
      <c r="A133" s="53">
        <v>5121</v>
      </c>
      <c r="B133" s="49">
        <v>830000</v>
      </c>
      <c r="C133" s="50" t="s">
        <v>534</v>
      </c>
      <c r="D133" s="51">
        <f>D134</f>
        <v>0</v>
      </c>
      <c r="E133" s="51">
        <f>E134</f>
        <v>0</v>
      </c>
      <c r="F133" s="81">
        <f t="shared" si="1"/>
        <v>0</v>
      </c>
    </row>
    <row r="134" spans="1:6">
      <c r="A134" s="53">
        <v>5122</v>
      </c>
      <c r="B134" s="49">
        <v>831000</v>
      </c>
      <c r="C134" s="50" t="s">
        <v>535</v>
      </c>
      <c r="D134" s="51">
        <f>D135</f>
        <v>0</v>
      </c>
      <c r="E134" s="51">
        <f>E135</f>
        <v>0</v>
      </c>
      <c r="F134" s="81">
        <f t="shared" si="1"/>
        <v>0</v>
      </c>
    </row>
    <row r="135" spans="1:6">
      <c r="A135" s="54">
        <v>5123</v>
      </c>
      <c r="B135" s="55">
        <v>831100</v>
      </c>
      <c r="C135" s="56" t="s">
        <v>536</v>
      </c>
      <c r="D135" s="59"/>
      <c r="E135" s="59"/>
      <c r="F135" s="83">
        <f t="shared" si="1"/>
        <v>0</v>
      </c>
    </row>
    <row r="136" spans="1:6" ht="25.5">
      <c r="A136" s="53">
        <v>5124</v>
      </c>
      <c r="B136" s="49">
        <v>840000</v>
      </c>
      <c r="C136" s="50" t="s">
        <v>537</v>
      </c>
      <c r="D136" s="51">
        <f>D137+D139+D141</f>
        <v>0</v>
      </c>
      <c r="E136" s="51">
        <f>E137+E139+E141</f>
        <v>0</v>
      </c>
      <c r="F136" s="81">
        <f t="shared" si="1"/>
        <v>0</v>
      </c>
    </row>
    <row r="137" spans="1:6">
      <c r="A137" s="53">
        <v>5125</v>
      </c>
      <c r="B137" s="49">
        <v>841000</v>
      </c>
      <c r="C137" s="50" t="s">
        <v>538</v>
      </c>
      <c r="D137" s="51">
        <f>D138</f>
        <v>0</v>
      </c>
      <c r="E137" s="51">
        <f>E138</f>
        <v>0</v>
      </c>
      <c r="F137" s="81">
        <f t="shared" si="1"/>
        <v>0</v>
      </c>
    </row>
    <row r="138" spans="1:6">
      <c r="A138" s="54">
        <v>5126</v>
      </c>
      <c r="B138" s="55">
        <v>841100</v>
      </c>
      <c r="C138" s="56" t="s">
        <v>539</v>
      </c>
      <c r="D138" s="59"/>
      <c r="E138" s="59"/>
      <c r="F138" s="83">
        <f t="shared" si="1"/>
        <v>0</v>
      </c>
    </row>
    <row r="139" spans="1:6">
      <c r="A139" s="53">
        <v>5127</v>
      </c>
      <c r="B139" s="49">
        <v>842000</v>
      </c>
      <c r="C139" s="50" t="s">
        <v>540</v>
      </c>
      <c r="D139" s="51">
        <f>D140</f>
        <v>0</v>
      </c>
      <c r="E139" s="51">
        <f>E140</f>
        <v>0</v>
      </c>
      <c r="F139" s="81">
        <f t="shared" si="1"/>
        <v>0</v>
      </c>
    </row>
    <row r="140" spans="1:6">
      <c r="A140" s="54">
        <v>5128</v>
      </c>
      <c r="B140" s="55">
        <v>842100</v>
      </c>
      <c r="C140" s="56" t="s">
        <v>541</v>
      </c>
      <c r="D140" s="59"/>
      <c r="E140" s="59"/>
      <c r="F140" s="83">
        <f t="shared" si="1"/>
        <v>0</v>
      </c>
    </row>
    <row r="141" spans="1:6">
      <c r="A141" s="53">
        <v>5129</v>
      </c>
      <c r="B141" s="49">
        <v>843000</v>
      </c>
      <c r="C141" s="50" t="s">
        <v>542</v>
      </c>
      <c r="D141" s="51">
        <f>D142</f>
        <v>0</v>
      </c>
      <c r="E141" s="51">
        <f>E142</f>
        <v>0</v>
      </c>
      <c r="F141" s="81">
        <f t="shared" si="1"/>
        <v>0</v>
      </c>
    </row>
    <row r="142" spans="1:6">
      <c r="A142" s="54">
        <v>5130</v>
      </c>
      <c r="B142" s="55">
        <v>843100</v>
      </c>
      <c r="C142" s="56" t="s">
        <v>543</v>
      </c>
      <c r="D142" s="59"/>
      <c r="E142" s="59"/>
      <c r="F142" s="83">
        <f t="shared" ref="F142:F183" si="2">D142-E142</f>
        <v>0</v>
      </c>
    </row>
    <row r="143" spans="1:6" ht="25.5">
      <c r="A143" s="53">
        <v>5131</v>
      </c>
      <c r="B143" s="49">
        <v>900000</v>
      </c>
      <c r="C143" s="50" t="s">
        <v>544</v>
      </c>
      <c r="D143" s="51">
        <f>D144+D163</f>
        <v>0</v>
      </c>
      <c r="E143" s="51">
        <f>E144+E163</f>
        <v>0</v>
      </c>
      <c r="F143" s="81">
        <f t="shared" si="2"/>
        <v>0</v>
      </c>
    </row>
    <row r="144" spans="1:6">
      <c r="A144" s="53">
        <v>5132</v>
      </c>
      <c r="B144" s="49">
        <v>910000</v>
      </c>
      <c r="C144" s="50" t="s">
        <v>545</v>
      </c>
      <c r="D144" s="51">
        <f>D145+D155</f>
        <v>0</v>
      </c>
      <c r="E144" s="51">
        <f>E145+E155</f>
        <v>0</v>
      </c>
      <c r="F144" s="81">
        <f t="shared" si="2"/>
        <v>0</v>
      </c>
    </row>
    <row r="145" spans="1:6">
      <c r="A145" s="53">
        <v>5133</v>
      </c>
      <c r="B145" s="49">
        <v>911000</v>
      </c>
      <c r="C145" s="50" t="s">
        <v>546</v>
      </c>
      <c r="D145" s="51">
        <f>SUM(D146:D154)</f>
        <v>0</v>
      </c>
      <c r="E145" s="51">
        <f>SUM(E146:E154)</f>
        <v>0</v>
      </c>
      <c r="F145" s="81">
        <f t="shared" si="2"/>
        <v>0</v>
      </c>
    </row>
    <row r="146" spans="1:6">
      <c r="A146" s="54">
        <v>5134</v>
      </c>
      <c r="B146" s="55">
        <v>911100</v>
      </c>
      <c r="C146" s="56" t="s">
        <v>547</v>
      </c>
      <c r="D146" s="59"/>
      <c r="E146" s="59"/>
      <c r="F146" s="83">
        <f t="shared" si="2"/>
        <v>0</v>
      </c>
    </row>
    <row r="147" spans="1:6">
      <c r="A147" s="54">
        <v>5135</v>
      </c>
      <c r="B147" s="55">
        <v>911200</v>
      </c>
      <c r="C147" s="56" t="s">
        <v>548</v>
      </c>
      <c r="D147" s="59"/>
      <c r="E147" s="59"/>
      <c r="F147" s="83">
        <f t="shared" si="2"/>
        <v>0</v>
      </c>
    </row>
    <row r="148" spans="1:6" ht="21.75" customHeight="1">
      <c r="A148" s="54">
        <v>5136</v>
      </c>
      <c r="B148" s="55">
        <v>911300</v>
      </c>
      <c r="C148" s="56" t="s">
        <v>549</v>
      </c>
      <c r="D148" s="59"/>
      <c r="E148" s="59"/>
      <c r="F148" s="83">
        <f t="shared" si="2"/>
        <v>0</v>
      </c>
    </row>
    <row r="149" spans="1:6">
      <c r="A149" s="54">
        <v>5137</v>
      </c>
      <c r="B149" s="55">
        <v>911400</v>
      </c>
      <c r="C149" s="56" t="s">
        <v>550</v>
      </c>
      <c r="D149" s="59"/>
      <c r="E149" s="59"/>
      <c r="F149" s="83">
        <f t="shared" si="2"/>
        <v>0</v>
      </c>
    </row>
    <row r="150" spans="1:6">
      <c r="A150" s="54">
        <v>5138</v>
      </c>
      <c r="B150" s="55">
        <v>911500</v>
      </c>
      <c r="C150" s="56" t="s">
        <v>551</v>
      </c>
      <c r="D150" s="59"/>
      <c r="E150" s="59"/>
      <c r="F150" s="83">
        <f t="shared" si="2"/>
        <v>0</v>
      </c>
    </row>
    <row r="151" spans="1:6">
      <c r="A151" s="54">
        <v>5139</v>
      </c>
      <c r="B151" s="55">
        <v>911600</v>
      </c>
      <c r="C151" s="56" t="s">
        <v>552</v>
      </c>
      <c r="D151" s="59"/>
      <c r="E151" s="59"/>
      <c r="F151" s="83">
        <f t="shared" si="2"/>
        <v>0</v>
      </c>
    </row>
    <row r="152" spans="1:6">
      <c r="A152" s="54">
        <v>5140</v>
      </c>
      <c r="B152" s="55">
        <v>911700</v>
      </c>
      <c r="C152" s="56" t="s">
        <v>553</v>
      </c>
      <c r="D152" s="59"/>
      <c r="E152" s="59"/>
      <c r="F152" s="83">
        <f t="shared" si="2"/>
        <v>0</v>
      </c>
    </row>
    <row r="153" spans="1:6">
      <c r="A153" s="54">
        <v>5141</v>
      </c>
      <c r="B153" s="55">
        <v>911800</v>
      </c>
      <c r="C153" s="56" t="s">
        <v>554</v>
      </c>
      <c r="D153" s="59"/>
      <c r="E153" s="59"/>
      <c r="F153" s="83">
        <f t="shared" si="2"/>
        <v>0</v>
      </c>
    </row>
    <row r="154" spans="1:6">
      <c r="A154" s="54">
        <v>5142</v>
      </c>
      <c r="B154" s="55">
        <v>911900</v>
      </c>
      <c r="C154" s="56" t="s">
        <v>555</v>
      </c>
      <c r="D154" s="59"/>
      <c r="E154" s="59"/>
      <c r="F154" s="83">
        <f t="shared" si="2"/>
        <v>0</v>
      </c>
    </row>
    <row r="155" spans="1:6">
      <c r="A155" s="53">
        <v>5143</v>
      </c>
      <c r="B155" s="49">
        <v>912000</v>
      </c>
      <c r="C155" s="50" t="s">
        <v>556</v>
      </c>
      <c r="D155" s="51">
        <f>SUM(D156:D162)</f>
        <v>0</v>
      </c>
      <c r="E155" s="51">
        <f>SUM(E156:E162)</f>
        <v>0</v>
      </c>
      <c r="F155" s="81">
        <f t="shared" si="2"/>
        <v>0</v>
      </c>
    </row>
    <row r="156" spans="1:6" ht="25.5">
      <c r="A156" s="54">
        <v>5144</v>
      </c>
      <c r="B156" s="55">
        <v>912100</v>
      </c>
      <c r="C156" s="56" t="s">
        <v>557</v>
      </c>
      <c r="D156" s="59"/>
      <c r="E156" s="59"/>
      <c r="F156" s="83">
        <f t="shared" si="2"/>
        <v>0</v>
      </c>
    </row>
    <row r="157" spans="1:6">
      <c r="A157" s="54">
        <v>5145</v>
      </c>
      <c r="B157" s="55">
        <v>912200</v>
      </c>
      <c r="C157" s="56" t="s">
        <v>558</v>
      </c>
      <c r="D157" s="59"/>
      <c r="E157" s="59"/>
      <c r="F157" s="83">
        <f t="shared" si="2"/>
        <v>0</v>
      </c>
    </row>
    <row r="158" spans="1:6">
      <c r="A158" s="54">
        <v>5146</v>
      </c>
      <c r="B158" s="55">
        <v>912300</v>
      </c>
      <c r="C158" s="56" t="s">
        <v>559</v>
      </c>
      <c r="D158" s="59"/>
      <c r="E158" s="59"/>
      <c r="F158" s="83">
        <f t="shared" si="2"/>
        <v>0</v>
      </c>
    </row>
    <row r="159" spans="1:6">
      <c r="A159" s="54">
        <v>5147</v>
      </c>
      <c r="B159" s="55">
        <v>912400</v>
      </c>
      <c r="C159" s="56" t="s">
        <v>560</v>
      </c>
      <c r="D159" s="59"/>
      <c r="E159" s="59"/>
      <c r="F159" s="83">
        <f t="shared" si="2"/>
        <v>0</v>
      </c>
    </row>
    <row r="160" spans="1:6">
      <c r="A160" s="54">
        <v>5148</v>
      </c>
      <c r="B160" s="55">
        <v>912500</v>
      </c>
      <c r="C160" s="56" t="s">
        <v>561</v>
      </c>
      <c r="D160" s="59"/>
      <c r="E160" s="59"/>
      <c r="F160" s="83">
        <f t="shared" si="2"/>
        <v>0</v>
      </c>
    </row>
    <row r="161" spans="1:6">
      <c r="A161" s="54">
        <v>5149</v>
      </c>
      <c r="B161" s="55">
        <v>912600</v>
      </c>
      <c r="C161" s="56" t="s">
        <v>562</v>
      </c>
      <c r="D161" s="59"/>
      <c r="E161" s="59"/>
      <c r="F161" s="83">
        <f t="shared" si="2"/>
        <v>0</v>
      </c>
    </row>
    <row r="162" spans="1:6">
      <c r="A162" s="54">
        <v>5150</v>
      </c>
      <c r="B162" s="55">
        <v>912900</v>
      </c>
      <c r="C162" s="56" t="s">
        <v>563</v>
      </c>
      <c r="D162" s="59"/>
      <c r="E162" s="59"/>
      <c r="F162" s="83">
        <f t="shared" si="2"/>
        <v>0</v>
      </c>
    </row>
    <row r="163" spans="1:6" ht="25.5">
      <c r="A163" s="53">
        <v>5151</v>
      </c>
      <c r="B163" s="49">
        <v>920000</v>
      </c>
      <c r="C163" s="50" t="s">
        <v>564</v>
      </c>
      <c r="D163" s="51">
        <f>D164+D174</f>
        <v>0</v>
      </c>
      <c r="E163" s="51">
        <f>E164+E174</f>
        <v>0</v>
      </c>
      <c r="F163" s="81">
        <f t="shared" si="2"/>
        <v>0</v>
      </c>
    </row>
    <row r="164" spans="1:6" ht="25.5">
      <c r="A164" s="53">
        <v>5152</v>
      </c>
      <c r="B164" s="49">
        <v>921000</v>
      </c>
      <c r="C164" s="50" t="s">
        <v>565</v>
      </c>
      <c r="D164" s="51">
        <f>SUM(D165:D173)</f>
        <v>0</v>
      </c>
      <c r="E164" s="51">
        <f>SUM(E165:E173)</f>
        <v>0</v>
      </c>
      <c r="F164" s="81">
        <f t="shared" si="2"/>
        <v>0</v>
      </c>
    </row>
    <row r="165" spans="1:6">
      <c r="A165" s="54">
        <v>5153</v>
      </c>
      <c r="B165" s="55">
        <v>921100</v>
      </c>
      <c r="C165" s="56" t="s">
        <v>566</v>
      </c>
      <c r="D165" s="59"/>
      <c r="E165" s="59"/>
      <c r="F165" s="83">
        <f t="shared" si="2"/>
        <v>0</v>
      </c>
    </row>
    <row r="166" spans="1:6">
      <c r="A166" s="54">
        <v>5154</v>
      </c>
      <c r="B166" s="55">
        <v>921200</v>
      </c>
      <c r="C166" s="56" t="s">
        <v>567</v>
      </c>
      <c r="D166" s="59"/>
      <c r="E166" s="59"/>
      <c r="F166" s="83">
        <f t="shared" si="2"/>
        <v>0</v>
      </c>
    </row>
    <row r="167" spans="1:6" ht="25.5">
      <c r="A167" s="54">
        <v>5155</v>
      </c>
      <c r="B167" s="55">
        <v>921300</v>
      </c>
      <c r="C167" s="56" t="s">
        <v>568</v>
      </c>
      <c r="D167" s="59"/>
      <c r="E167" s="59"/>
      <c r="F167" s="83">
        <f t="shared" si="2"/>
        <v>0</v>
      </c>
    </row>
    <row r="168" spans="1:6">
      <c r="A168" s="54">
        <v>5156</v>
      </c>
      <c r="B168" s="55">
        <v>921400</v>
      </c>
      <c r="C168" s="56" t="s">
        <v>569</v>
      </c>
      <c r="D168" s="59"/>
      <c r="E168" s="59"/>
      <c r="F168" s="83">
        <f t="shared" si="2"/>
        <v>0</v>
      </c>
    </row>
    <row r="169" spans="1:6" ht="25.5">
      <c r="A169" s="54">
        <v>5157</v>
      </c>
      <c r="B169" s="55">
        <v>921500</v>
      </c>
      <c r="C169" s="56" t="s">
        <v>570</v>
      </c>
      <c r="D169" s="59"/>
      <c r="E169" s="59"/>
      <c r="F169" s="83">
        <f t="shared" si="2"/>
        <v>0</v>
      </c>
    </row>
    <row r="170" spans="1:6" ht="25.5">
      <c r="A170" s="54">
        <v>5158</v>
      </c>
      <c r="B170" s="55">
        <v>921600</v>
      </c>
      <c r="C170" s="56" t="s">
        <v>571</v>
      </c>
      <c r="D170" s="59"/>
      <c r="E170" s="59"/>
      <c r="F170" s="83">
        <f t="shared" si="2"/>
        <v>0</v>
      </c>
    </row>
    <row r="171" spans="1:6">
      <c r="A171" s="54">
        <v>5159</v>
      </c>
      <c r="B171" s="55">
        <v>921700</v>
      </c>
      <c r="C171" s="56" t="s">
        <v>572</v>
      </c>
      <c r="D171" s="59"/>
      <c r="E171" s="59"/>
      <c r="F171" s="83">
        <f t="shared" si="2"/>
        <v>0</v>
      </c>
    </row>
    <row r="172" spans="1:6" ht="25.5">
      <c r="A172" s="54">
        <v>5160</v>
      </c>
      <c r="B172" s="55">
        <v>921800</v>
      </c>
      <c r="C172" s="56" t="s">
        <v>573</v>
      </c>
      <c r="D172" s="59"/>
      <c r="E172" s="59"/>
      <c r="F172" s="83">
        <f t="shared" si="2"/>
        <v>0</v>
      </c>
    </row>
    <row r="173" spans="1:6">
      <c r="A173" s="54">
        <v>5161</v>
      </c>
      <c r="B173" s="55">
        <v>921900</v>
      </c>
      <c r="C173" s="56" t="s">
        <v>574</v>
      </c>
      <c r="D173" s="59"/>
      <c r="E173" s="59"/>
      <c r="F173" s="83">
        <f t="shared" si="2"/>
        <v>0</v>
      </c>
    </row>
    <row r="174" spans="1:6" ht="25.5">
      <c r="A174" s="53">
        <v>5162</v>
      </c>
      <c r="B174" s="49">
        <v>922000</v>
      </c>
      <c r="C174" s="50" t="s">
        <v>575</v>
      </c>
      <c r="D174" s="51">
        <f>SUM(D175:D182)</f>
        <v>0</v>
      </c>
      <c r="E174" s="51">
        <f>SUM(E175:E182)</f>
        <v>0</v>
      </c>
      <c r="F174" s="81">
        <f t="shared" si="2"/>
        <v>0</v>
      </c>
    </row>
    <row r="175" spans="1:6">
      <c r="A175" s="54">
        <v>5163</v>
      </c>
      <c r="B175" s="55">
        <v>922100</v>
      </c>
      <c r="C175" s="56" t="s">
        <v>576</v>
      </c>
      <c r="D175" s="59"/>
      <c r="E175" s="59"/>
      <c r="F175" s="83">
        <f t="shared" si="2"/>
        <v>0</v>
      </c>
    </row>
    <row r="176" spans="1:6">
      <c r="A176" s="54">
        <v>5164</v>
      </c>
      <c r="B176" s="55">
        <v>922200</v>
      </c>
      <c r="C176" s="56" t="s">
        <v>577</v>
      </c>
      <c r="D176" s="59"/>
      <c r="E176" s="59"/>
      <c r="F176" s="83">
        <f t="shared" si="2"/>
        <v>0</v>
      </c>
    </row>
    <row r="177" spans="1:6">
      <c r="A177" s="54">
        <v>5165</v>
      </c>
      <c r="B177" s="55">
        <v>922300</v>
      </c>
      <c r="C177" s="56" t="s">
        <v>578</v>
      </c>
      <c r="D177" s="59"/>
      <c r="E177" s="59"/>
      <c r="F177" s="83">
        <f t="shared" si="2"/>
        <v>0</v>
      </c>
    </row>
    <row r="178" spans="1:6">
      <c r="A178" s="54">
        <v>5166</v>
      </c>
      <c r="B178" s="55">
        <v>922400</v>
      </c>
      <c r="C178" s="56" t="s">
        <v>579</v>
      </c>
      <c r="D178" s="59"/>
      <c r="E178" s="59"/>
      <c r="F178" s="83">
        <f t="shared" si="2"/>
        <v>0</v>
      </c>
    </row>
    <row r="179" spans="1:6" ht="25.5">
      <c r="A179" s="54">
        <v>5167</v>
      </c>
      <c r="B179" s="55">
        <v>922500</v>
      </c>
      <c r="C179" s="56" t="s">
        <v>580</v>
      </c>
      <c r="D179" s="59"/>
      <c r="E179" s="59"/>
      <c r="F179" s="83">
        <f t="shared" si="2"/>
        <v>0</v>
      </c>
    </row>
    <row r="180" spans="1:6" ht="25.5">
      <c r="A180" s="54">
        <v>5168</v>
      </c>
      <c r="B180" s="55">
        <v>922600</v>
      </c>
      <c r="C180" s="56" t="s">
        <v>581</v>
      </c>
      <c r="D180" s="59"/>
      <c r="E180" s="59"/>
      <c r="F180" s="83">
        <f t="shared" si="2"/>
        <v>0</v>
      </c>
    </row>
    <row r="181" spans="1:6">
      <c r="A181" s="54">
        <v>5169</v>
      </c>
      <c r="B181" s="55">
        <v>922700</v>
      </c>
      <c r="C181" s="56" t="s">
        <v>582</v>
      </c>
      <c r="D181" s="59"/>
      <c r="E181" s="59"/>
      <c r="F181" s="83">
        <f t="shared" si="2"/>
        <v>0</v>
      </c>
    </row>
    <row r="182" spans="1:6">
      <c r="A182" s="54">
        <v>5170</v>
      </c>
      <c r="B182" s="55">
        <v>922800</v>
      </c>
      <c r="C182" s="56" t="s">
        <v>583</v>
      </c>
      <c r="D182" s="59"/>
      <c r="E182" s="59"/>
      <c r="F182" s="83">
        <f t="shared" si="2"/>
        <v>0</v>
      </c>
    </row>
    <row r="183" spans="1:6" ht="13.5" thickBot="1">
      <c r="A183" s="61">
        <v>5171</v>
      </c>
      <c r="B183" s="62"/>
      <c r="C183" s="63" t="s">
        <v>584</v>
      </c>
      <c r="D183" s="64">
        <f>D13+D143</f>
        <v>211037</v>
      </c>
      <c r="E183" s="64">
        <f>E13+E143</f>
        <v>135974</v>
      </c>
      <c r="F183" s="85">
        <f t="shared" si="2"/>
        <v>75063</v>
      </c>
    </row>
    <row r="184" spans="1:6">
      <c r="A184" s="66"/>
      <c r="B184" s="67"/>
      <c r="C184" s="67"/>
      <c r="D184" s="68"/>
      <c r="E184" s="68"/>
      <c r="F184" s="68"/>
    </row>
    <row r="185" spans="1:6">
      <c r="A185" s="66"/>
      <c r="B185" s="67"/>
      <c r="C185" s="67"/>
      <c r="D185" s="68"/>
      <c r="E185" s="68"/>
      <c r="F185" s="68"/>
    </row>
    <row r="186" spans="1:6">
      <c r="A186" s="69" t="s">
        <v>585</v>
      </c>
      <c r="B186" s="67"/>
      <c r="C186" s="67"/>
      <c r="D186" s="68"/>
      <c r="E186" s="68"/>
      <c r="F186" s="68"/>
    </row>
    <row r="187" spans="1:6" ht="13.5" thickBot="1">
      <c r="A187" s="66"/>
      <c r="B187" s="67"/>
      <c r="C187" s="67"/>
      <c r="D187" s="68"/>
      <c r="E187" s="68"/>
      <c r="F187" s="87" t="s">
        <v>870</v>
      </c>
    </row>
    <row r="188" spans="1:6" ht="27" customHeight="1">
      <c r="A188" s="40" t="s">
        <v>408</v>
      </c>
      <c r="B188" s="41" t="s">
        <v>409</v>
      </c>
      <c r="C188" s="41" t="s">
        <v>410</v>
      </c>
      <c r="D188" s="41" t="s">
        <v>411</v>
      </c>
      <c r="E188" s="41" t="s">
        <v>412</v>
      </c>
      <c r="F188" s="42" t="s">
        <v>413</v>
      </c>
    </row>
    <row r="189" spans="1:6">
      <c r="A189" s="43">
        <v>1</v>
      </c>
      <c r="B189" s="44">
        <v>2</v>
      </c>
      <c r="C189" s="44">
        <v>3</v>
      </c>
      <c r="D189" s="45">
        <v>4</v>
      </c>
      <c r="E189" s="45">
        <v>5</v>
      </c>
      <c r="F189" s="46" t="s">
        <v>869</v>
      </c>
    </row>
    <row r="190" spans="1:6" ht="25.5">
      <c r="A190" s="70">
        <v>5172</v>
      </c>
      <c r="B190" s="49"/>
      <c r="C190" s="50" t="s">
        <v>586</v>
      </c>
      <c r="D190" s="51">
        <f>D191+D359</f>
        <v>211037</v>
      </c>
      <c r="E190" s="51">
        <f>E191+E359</f>
        <v>135974</v>
      </c>
      <c r="F190" s="81">
        <f>D190-E190</f>
        <v>75063</v>
      </c>
    </row>
    <row r="191" spans="1:6" ht="25.5">
      <c r="A191" s="70">
        <v>5173</v>
      </c>
      <c r="B191" s="49">
        <v>400000</v>
      </c>
      <c r="C191" s="50" t="s">
        <v>587</v>
      </c>
      <c r="D191" s="51">
        <f>D192+D214+D259+D274+D298+D311+D327+D342</f>
        <v>171587</v>
      </c>
      <c r="E191" s="51">
        <f>E192+E214+E259+E274+E298+E311+E327+E342</f>
        <v>135974</v>
      </c>
      <c r="F191" s="81">
        <f t="shared" ref="F191:F254" si="3">D191-E191</f>
        <v>35613</v>
      </c>
    </row>
    <row r="192" spans="1:6" ht="25.5">
      <c r="A192" s="70">
        <v>5174</v>
      </c>
      <c r="B192" s="49">
        <v>410000</v>
      </c>
      <c r="C192" s="50" t="s">
        <v>588</v>
      </c>
      <c r="D192" s="51">
        <f>D193+D195+D199+D201+D206+D208+D210+D212</f>
        <v>69254</v>
      </c>
      <c r="E192" s="51">
        <f>E193+E195+E199+E201+E206+E208+E210+E212</f>
        <v>50205</v>
      </c>
      <c r="F192" s="81">
        <f t="shared" si="3"/>
        <v>19049</v>
      </c>
    </row>
    <row r="193" spans="1:6" ht="26.25" customHeight="1">
      <c r="A193" s="70">
        <v>5175</v>
      </c>
      <c r="B193" s="49">
        <v>411000</v>
      </c>
      <c r="C193" s="50" t="s">
        <v>589</v>
      </c>
      <c r="D193" s="51">
        <f>D194</f>
        <v>50899</v>
      </c>
      <c r="E193" s="51">
        <f>E194</f>
        <v>40095</v>
      </c>
      <c r="F193" s="81">
        <f t="shared" si="3"/>
        <v>10804</v>
      </c>
    </row>
    <row r="194" spans="1:6">
      <c r="A194" s="71">
        <v>5176</v>
      </c>
      <c r="B194" s="55">
        <v>411100</v>
      </c>
      <c r="C194" s="56" t="s">
        <v>590</v>
      </c>
      <c r="D194" s="59">
        <v>50899</v>
      </c>
      <c r="E194" s="59">
        <v>40095</v>
      </c>
      <c r="F194" s="83">
        <f t="shared" si="3"/>
        <v>10804</v>
      </c>
    </row>
    <row r="195" spans="1:6" ht="25.5">
      <c r="A195" s="70">
        <v>5177</v>
      </c>
      <c r="B195" s="49">
        <v>412000</v>
      </c>
      <c r="C195" s="50" t="s">
        <v>591</v>
      </c>
      <c r="D195" s="51">
        <f>SUM(D196:D198)</f>
        <v>9374</v>
      </c>
      <c r="E195" s="51">
        <f>SUM(E196:E198)</f>
        <v>7179</v>
      </c>
      <c r="F195" s="81">
        <f t="shared" si="3"/>
        <v>2195</v>
      </c>
    </row>
    <row r="196" spans="1:6">
      <c r="A196" s="71">
        <v>5178</v>
      </c>
      <c r="B196" s="55">
        <v>412100</v>
      </c>
      <c r="C196" s="56" t="s">
        <v>592</v>
      </c>
      <c r="D196" s="59">
        <v>6307</v>
      </c>
      <c r="E196" s="59">
        <v>4814</v>
      </c>
      <c r="F196" s="83">
        <f t="shared" si="3"/>
        <v>1493</v>
      </c>
    </row>
    <row r="197" spans="1:6">
      <c r="A197" s="71">
        <v>5179</v>
      </c>
      <c r="B197" s="55">
        <v>412200</v>
      </c>
      <c r="C197" s="56" t="s">
        <v>593</v>
      </c>
      <c r="D197" s="59">
        <v>2686</v>
      </c>
      <c r="E197" s="59">
        <v>2064</v>
      </c>
      <c r="F197" s="83">
        <f t="shared" si="3"/>
        <v>622</v>
      </c>
    </row>
    <row r="198" spans="1:6">
      <c r="A198" s="71">
        <v>5180</v>
      </c>
      <c r="B198" s="55">
        <v>412300</v>
      </c>
      <c r="C198" s="56" t="s">
        <v>594</v>
      </c>
      <c r="D198" s="59">
        <v>381</v>
      </c>
      <c r="E198" s="59">
        <v>301</v>
      </c>
      <c r="F198" s="83">
        <f t="shared" si="3"/>
        <v>80</v>
      </c>
    </row>
    <row r="199" spans="1:6">
      <c r="A199" s="70">
        <v>5181</v>
      </c>
      <c r="B199" s="49">
        <v>413000</v>
      </c>
      <c r="C199" s="50" t="s">
        <v>595</v>
      </c>
      <c r="D199" s="51">
        <f>D200</f>
        <v>100</v>
      </c>
      <c r="E199" s="51">
        <f>E200</f>
        <v>0</v>
      </c>
      <c r="F199" s="81">
        <f t="shared" si="3"/>
        <v>100</v>
      </c>
    </row>
    <row r="200" spans="1:6">
      <c r="A200" s="71">
        <v>5182</v>
      </c>
      <c r="B200" s="55">
        <v>413100</v>
      </c>
      <c r="C200" s="56" t="s">
        <v>596</v>
      </c>
      <c r="D200" s="59">
        <v>100</v>
      </c>
      <c r="E200" s="59"/>
      <c r="F200" s="83">
        <f t="shared" si="3"/>
        <v>100</v>
      </c>
    </row>
    <row r="201" spans="1:6">
      <c r="A201" s="70">
        <v>5183</v>
      </c>
      <c r="B201" s="49">
        <v>414000</v>
      </c>
      <c r="C201" s="50" t="s">
        <v>597</v>
      </c>
      <c r="D201" s="51">
        <f>SUM(D202:D205)</f>
        <v>5880</v>
      </c>
      <c r="E201" s="51">
        <f>SUM(E202:E205)</f>
        <v>680</v>
      </c>
      <c r="F201" s="81">
        <f t="shared" si="3"/>
        <v>5200</v>
      </c>
    </row>
    <row r="202" spans="1:6">
      <c r="A202" s="71">
        <v>5184</v>
      </c>
      <c r="B202" s="55">
        <v>414100</v>
      </c>
      <c r="C202" s="56" t="s">
        <v>598</v>
      </c>
      <c r="D202" s="59"/>
      <c r="E202" s="59"/>
      <c r="F202" s="83">
        <f t="shared" si="3"/>
        <v>0</v>
      </c>
    </row>
    <row r="203" spans="1:6">
      <c r="A203" s="71">
        <v>5185</v>
      </c>
      <c r="B203" s="55">
        <v>414200</v>
      </c>
      <c r="C203" s="56" t="s">
        <v>599</v>
      </c>
      <c r="D203" s="59"/>
      <c r="E203" s="59"/>
      <c r="F203" s="83">
        <f t="shared" si="3"/>
        <v>0</v>
      </c>
    </row>
    <row r="204" spans="1:6">
      <c r="A204" s="71">
        <v>5186</v>
      </c>
      <c r="B204" s="55">
        <v>414300</v>
      </c>
      <c r="C204" s="56" t="s">
        <v>600</v>
      </c>
      <c r="D204" s="59">
        <v>5880</v>
      </c>
      <c r="E204" s="59">
        <v>680</v>
      </c>
      <c r="F204" s="83">
        <f t="shared" si="3"/>
        <v>5200</v>
      </c>
    </row>
    <row r="205" spans="1:6" ht="25.5">
      <c r="A205" s="71">
        <v>5187</v>
      </c>
      <c r="B205" s="55">
        <v>414400</v>
      </c>
      <c r="C205" s="56" t="s">
        <v>601</v>
      </c>
      <c r="D205" s="59"/>
      <c r="E205" s="59"/>
      <c r="F205" s="83">
        <f t="shared" si="3"/>
        <v>0</v>
      </c>
    </row>
    <row r="206" spans="1:6">
      <c r="A206" s="70">
        <v>5188</v>
      </c>
      <c r="B206" s="49">
        <v>415000</v>
      </c>
      <c r="C206" s="50" t="s">
        <v>602</v>
      </c>
      <c r="D206" s="51">
        <f>D207</f>
        <v>2500</v>
      </c>
      <c r="E206" s="51">
        <f>E207</f>
        <v>1851</v>
      </c>
      <c r="F206" s="81">
        <f t="shared" si="3"/>
        <v>649</v>
      </c>
    </row>
    <row r="207" spans="1:6">
      <c r="A207" s="71">
        <v>5189</v>
      </c>
      <c r="B207" s="55">
        <v>415100</v>
      </c>
      <c r="C207" s="56" t="s">
        <v>603</v>
      </c>
      <c r="D207" s="59">
        <v>2500</v>
      </c>
      <c r="E207" s="59">
        <v>1851</v>
      </c>
      <c r="F207" s="83">
        <f t="shared" si="3"/>
        <v>649</v>
      </c>
    </row>
    <row r="208" spans="1:6" ht="25.5">
      <c r="A208" s="70">
        <v>5190</v>
      </c>
      <c r="B208" s="49">
        <v>416000</v>
      </c>
      <c r="C208" s="50" t="s">
        <v>604</v>
      </c>
      <c r="D208" s="72">
        <f>D209</f>
        <v>501</v>
      </c>
      <c r="E208" s="72">
        <f>E209</f>
        <v>400</v>
      </c>
      <c r="F208" s="86">
        <f t="shared" si="3"/>
        <v>101</v>
      </c>
    </row>
    <row r="209" spans="1:6">
      <c r="A209" s="71">
        <v>5191</v>
      </c>
      <c r="B209" s="55">
        <v>416100</v>
      </c>
      <c r="C209" s="56" t="s">
        <v>605</v>
      </c>
      <c r="D209" s="59">
        <v>501</v>
      </c>
      <c r="E209" s="59">
        <v>400</v>
      </c>
      <c r="F209" s="83">
        <f t="shared" si="3"/>
        <v>101</v>
      </c>
    </row>
    <row r="210" spans="1:6">
      <c r="A210" s="70">
        <v>5192</v>
      </c>
      <c r="B210" s="49">
        <v>417000</v>
      </c>
      <c r="C210" s="50" t="s">
        <v>606</v>
      </c>
      <c r="D210" s="51">
        <f>D211</f>
        <v>0</v>
      </c>
      <c r="E210" s="51">
        <f>E211</f>
        <v>0</v>
      </c>
      <c r="F210" s="81">
        <f t="shared" si="3"/>
        <v>0</v>
      </c>
    </row>
    <row r="211" spans="1:6">
      <c r="A211" s="71">
        <v>5193</v>
      </c>
      <c r="B211" s="55">
        <v>417100</v>
      </c>
      <c r="C211" s="56" t="s">
        <v>607</v>
      </c>
      <c r="D211" s="59"/>
      <c r="E211" s="59"/>
      <c r="F211" s="83">
        <f t="shared" si="3"/>
        <v>0</v>
      </c>
    </row>
    <row r="212" spans="1:6">
      <c r="A212" s="70">
        <v>5194</v>
      </c>
      <c r="B212" s="49">
        <v>418000</v>
      </c>
      <c r="C212" s="50" t="s">
        <v>608</v>
      </c>
      <c r="D212" s="51">
        <f>D213</f>
        <v>0</v>
      </c>
      <c r="E212" s="51">
        <f>E213</f>
        <v>0</v>
      </c>
      <c r="F212" s="81">
        <f t="shared" si="3"/>
        <v>0</v>
      </c>
    </row>
    <row r="213" spans="1:6">
      <c r="A213" s="71">
        <v>5195</v>
      </c>
      <c r="B213" s="55">
        <v>418100</v>
      </c>
      <c r="C213" s="56" t="s">
        <v>609</v>
      </c>
      <c r="D213" s="59"/>
      <c r="E213" s="59"/>
      <c r="F213" s="83">
        <f t="shared" si="3"/>
        <v>0</v>
      </c>
    </row>
    <row r="214" spans="1:6" ht="25.5">
      <c r="A214" s="70">
        <v>5196</v>
      </c>
      <c r="B214" s="49">
        <v>420000</v>
      </c>
      <c r="C214" s="50" t="s">
        <v>610</v>
      </c>
      <c r="D214" s="51">
        <f>D215+D223+D229+D238+D246+D249</f>
        <v>96133</v>
      </c>
      <c r="E214" s="51">
        <f>E215+E223+E229+E238+E246+E249</f>
        <v>85769</v>
      </c>
      <c r="F214" s="81">
        <f t="shared" si="3"/>
        <v>10364</v>
      </c>
    </row>
    <row r="215" spans="1:6">
      <c r="A215" s="70">
        <v>5197</v>
      </c>
      <c r="B215" s="49">
        <v>421000</v>
      </c>
      <c r="C215" s="50" t="s">
        <v>611</v>
      </c>
      <c r="D215" s="51">
        <f>SUM(D216:D222)</f>
        <v>6450</v>
      </c>
      <c r="E215" s="51">
        <f>SUM(E216:E222)</f>
        <v>4600</v>
      </c>
      <c r="F215" s="81">
        <f t="shared" si="3"/>
        <v>1850</v>
      </c>
    </row>
    <row r="216" spans="1:6">
      <c r="A216" s="71">
        <v>5198</v>
      </c>
      <c r="B216" s="55">
        <v>421100</v>
      </c>
      <c r="C216" s="56" t="s">
        <v>612</v>
      </c>
      <c r="D216" s="59">
        <v>250</v>
      </c>
      <c r="E216" s="59">
        <v>250</v>
      </c>
      <c r="F216" s="83">
        <f t="shared" si="3"/>
        <v>0</v>
      </c>
    </row>
    <row r="217" spans="1:6">
      <c r="A217" s="71">
        <v>5199</v>
      </c>
      <c r="B217" s="55">
        <v>421200</v>
      </c>
      <c r="C217" s="56" t="s">
        <v>613</v>
      </c>
      <c r="D217" s="59">
        <v>3650</v>
      </c>
      <c r="E217" s="59">
        <v>3650</v>
      </c>
      <c r="F217" s="83">
        <f t="shared" si="3"/>
        <v>0</v>
      </c>
    </row>
    <row r="218" spans="1:6">
      <c r="A218" s="71">
        <v>5200</v>
      </c>
      <c r="B218" s="55">
        <v>421300</v>
      </c>
      <c r="C218" s="56" t="s">
        <v>614</v>
      </c>
      <c r="D218" s="59">
        <v>600</v>
      </c>
      <c r="E218" s="59"/>
      <c r="F218" s="83">
        <f t="shared" si="3"/>
        <v>600</v>
      </c>
    </row>
    <row r="219" spans="1:6">
      <c r="A219" s="71">
        <v>5201</v>
      </c>
      <c r="B219" s="55">
        <v>421400</v>
      </c>
      <c r="C219" s="56" t="s">
        <v>615</v>
      </c>
      <c r="D219" s="59">
        <v>1200</v>
      </c>
      <c r="E219" s="59">
        <v>700</v>
      </c>
      <c r="F219" s="83">
        <f t="shared" si="3"/>
        <v>500</v>
      </c>
    </row>
    <row r="220" spans="1:6">
      <c r="A220" s="71">
        <v>5202</v>
      </c>
      <c r="B220" s="55">
        <v>421500</v>
      </c>
      <c r="C220" s="56" t="s">
        <v>616</v>
      </c>
      <c r="D220" s="59">
        <v>700</v>
      </c>
      <c r="E220" s="59"/>
      <c r="F220" s="83">
        <f t="shared" si="3"/>
        <v>700</v>
      </c>
    </row>
    <row r="221" spans="1:6">
      <c r="A221" s="71">
        <v>5203</v>
      </c>
      <c r="B221" s="55">
        <v>421600</v>
      </c>
      <c r="C221" s="56" t="s">
        <v>617</v>
      </c>
      <c r="D221" s="59"/>
      <c r="E221" s="59"/>
      <c r="F221" s="83">
        <f t="shared" si="3"/>
        <v>0</v>
      </c>
    </row>
    <row r="222" spans="1:6">
      <c r="A222" s="71">
        <v>5204</v>
      </c>
      <c r="B222" s="55">
        <v>421900</v>
      </c>
      <c r="C222" s="56" t="s">
        <v>618</v>
      </c>
      <c r="D222" s="59">
        <v>50</v>
      </c>
      <c r="E222" s="59"/>
      <c r="F222" s="83">
        <f t="shared" si="3"/>
        <v>50</v>
      </c>
    </row>
    <row r="223" spans="1:6">
      <c r="A223" s="70">
        <v>5205</v>
      </c>
      <c r="B223" s="49">
        <v>422000</v>
      </c>
      <c r="C223" s="50" t="s">
        <v>619</v>
      </c>
      <c r="D223" s="51">
        <f>SUM(D224:D228)</f>
        <v>350</v>
      </c>
      <c r="E223" s="51">
        <f>SUM(E224:E228)</f>
        <v>0</v>
      </c>
      <c r="F223" s="81">
        <f t="shared" si="3"/>
        <v>350</v>
      </c>
    </row>
    <row r="224" spans="1:6">
      <c r="A224" s="71">
        <v>5206</v>
      </c>
      <c r="B224" s="55">
        <v>422100</v>
      </c>
      <c r="C224" s="56" t="s">
        <v>620</v>
      </c>
      <c r="D224" s="59"/>
      <c r="E224" s="59"/>
      <c r="F224" s="83">
        <f t="shared" si="3"/>
        <v>0</v>
      </c>
    </row>
    <row r="225" spans="1:6">
      <c r="A225" s="71">
        <v>5207</v>
      </c>
      <c r="B225" s="55">
        <v>422200</v>
      </c>
      <c r="C225" s="56" t="s">
        <v>621</v>
      </c>
      <c r="D225" s="59"/>
      <c r="E225" s="59"/>
      <c r="F225" s="83">
        <f t="shared" si="3"/>
        <v>0</v>
      </c>
    </row>
    <row r="226" spans="1:6">
      <c r="A226" s="71">
        <v>5208</v>
      </c>
      <c r="B226" s="55">
        <v>422300</v>
      </c>
      <c r="C226" s="56" t="s">
        <v>622</v>
      </c>
      <c r="D226" s="59"/>
      <c r="E226" s="59"/>
      <c r="F226" s="83">
        <f t="shared" si="3"/>
        <v>0</v>
      </c>
    </row>
    <row r="227" spans="1:6">
      <c r="A227" s="71">
        <v>5209</v>
      </c>
      <c r="B227" s="55">
        <v>422400</v>
      </c>
      <c r="C227" s="56" t="s">
        <v>623</v>
      </c>
      <c r="D227" s="59"/>
      <c r="E227" s="59"/>
      <c r="F227" s="83">
        <f t="shared" si="3"/>
        <v>0</v>
      </c>
    </row>
    <row r="228" spans="1:6">
      <c r="A228" s="71">
        <v>5210</v>
      </c>
      <c r="B228" s="55">
        <v>422900</v>
      </c>
      <c r="C228" s="56" t="s">
        <v>624</v>
      </c>
      <c r="D228" s="59">
        <v>350</v>
      </c>
      <c r="E228" s="59"/>
      <c r="F228" s="83">
        <f t="shared" si="3"/>
        <v>350</v>
      </c>
    </row>
    <row r="229" spans="1:6">
      <c r="A229" s="70">
        <v>5211</v>
      </c>
      <c r="B229" s="49">
        <v>423000</v>
      </c>
      <c r="C229" s="50" t="s">
        <v>625</v>
      </c>
      <c r="D229" s="51">
        <f>SUM(D230:D237)</f>
        <v>4900</v>
      </c>
      <c r="E229" s="51">
        <f>SUM(E230:E237)</f>
        <v>700</v>
      </c>
      <c r="F229" s="81">
        <f t="shared" si="3"/>
        <v>4200</v>
      </c>
    </row>
    <row r="230" spans="1:6">
      <c r="A230" s="71">
        <v>5212</v>
      </c>
      <c r="B230" s="55">
        <v>423100</v>
      </c>
      <c r="C230" s="56" t="s">
        <v>626</v>
      </c>
      <c r="D230" s="59"/>
      <c r="E230" s="59"/>
      <c r="F230" s="83">
        <f t="shared" si="3"/>
        <v>0</v>
      </c>
    </row>
    <row r="231" spans="1:6">
      <c r="A231" s="71">
        <v>5213</v>
      </c>
      <c r="B231" s="55">
        <v>423200</v>
      </c>
      <c r="C231" s="56" t="s">
        <v>627</v>
      </c>
      <c r="D231" s="59">
        <v>700</v>
      </c>
      <c r="E231" s="59">
        <v>700</v>
      </c>
      <c r="F231" s="83">
        <f t="shared" si="3"/>
        <v>0</v>
      </c>
    </row>
    <row r="232" spans="1:6">
      <c r="A232" s="71">
        <v>5214</v>
      </c>
      <c r="B232" s="55">
        <v>423300</v>
      </c>
      <c r="C232" s="56" t="s">
        <v>628</v>
      </c>
      <c r="D232" s="59">
        <v>300</v>
      </c>
      <c r="E232" s="59"/>
      <c r="F232" s="83">
        <f t="shared" si="3"/>
        <v>300</v>
      </c>
    </row>
    <row r="233" spans="1:6">
      <c r="A233" s="71">
        <v>5215</v>
      </c>
      <c r="B233" s="55">
        <v>423400</v>
      </c>
      <c r="C233" s="56" t="s">
        <v>629</v>
      </c>
      <c r="D233" s="59">
        <v>200</v>
      </c>
      <c r="E233" s="59"/>
      <c r="F233" s="83">
        <f t="shared" si="3"/>
        <v>200</v>
      </c>
    </row>
    <row r="234" spans="1:6">
      <c r="A234" s="71">
        <v>5216</v>
      </c>
      <c r="B234" s="55">
        <v>423500</v>
      </c>
      <c r="C234" s="56" t="s">
        <v>630</v>
      </c>
      <c r="D234" s="59">
        <v>3300</v>
      </c>
      <c r="E234" s="59"/>
      <c r="F234" s="83">
        <f t="shared" si="3"/>
        <v>3300</v>
      </c>
    </row>
    <row r="235" spans="1:6">
      <c r="A235" s="71">
        <v>5217</v>
      </c>
      <c r="B235" s="55">
        <v>423600</v>
      </c>
      <c r="C235" s="56" t="s">
        <v>631</v>
      </c>
      <c r="D235" s="59"/>
      <c r="E235" s="59"/>
      <c r="F235" s="83">
        <f t="shared" si="3"/>
        <v>0</v>
      </c>
    </row>
    <row r="236" spans="1:6">
      <c r="A236" s="71">
        <v>5218</v>
      </c>
      <c r="B236" s="55">
        <v>423700</v>
      </c>
      <c r="C236" s="56" t="s">
        <v>632</v>
      </c>
      <c r="D236" s="59">
        <v>200</v>
      </c>
      <c r="E236" s="59"/>
      <c r="F236" s="83">
        <f t="shared" si="3"/>
        <v>200</v>
      </c>
    </row>
    <row r="237" spans="1:6">
      <c r="A237" s="71">
        <v>5219</v>
      </c>
      <c r="B237" s="55">
        <v>423900</v>
      </c>
      <c r="C237" s="56" t="s">
        <v>633</v>
      </c>
      <c r="D237" s="59">
        <v>200</v>
      </c>
      <c r="E237" s="59"/>
      <c r="F237" s="83">
        <f t="shared" si="3"/>
        <v>200</v>
      </c>
    </row>
    <row r="238" spans="1:6">
      <c r="A238" s="70">
        <v>5220</v>
      </c>
      <c r="B238" s="49">
        <v>424000</v>
      </c>
      <c r="C238" s="50" t="s">
        <v>634</v>
      </c>
      <c r="D238" s="51">
        <f>SUM(D239:D245)</f>
        <v>400</v>
      </c>
      <c r="E238" s="51">
        <f>SUM(E239:E245)</f>
        <v>0</v>
      </c>
      <c r="F238" s="81">
        <f t="shared" si="3"/>
        <v>400</v>
      </c>
    </row>
    <row r="239" spans="1:6">
      <c r="A239" s="71">
        <v>5221</v>
      </c>
      <c r="B239" s="55">
        <v>424100</v>
      </c>
      <c r="C239" s="56" t="s">
        <v>635</v>
      </c>
      <c r="D239" s="59"/>
      <c r="E239" s="59"/>
      <c r="F239" s="83">
        <f t="shared" si="3"/>
        <v>0</v>
      </c>
    </row>
    <row r="240" spans="1:6">
      <c r="A240" s="71">
        <v>5222</v>
      </c>
      <c r="B240" s="55">
        <v>424200</v>
      </c>
      <c r="C240" s="56" t="s">
        <v>636</v>
      </c>
      <c r="D240" s="59"/>
      <c r="E240" s="59"/>
      <c r="F240" s="83">
        <f t="shared" si="3"/>
        <v>0</v>
      </c>
    </row>
    <row r="241" spans="1:6">
      <c r="A241" s="71">
        <v>5223</v>
      </c>
      <c r="B241" s="55">
        <v>424300</v>
      </c>
      <c r="C241" s="56" t="s">
        <v>637</v>
      </c>
      <c r="D241" s="59">
        <v>200</v>
      </c>
      <c r="E241" s="59"/>
      <c r="F241" s="83">
        <f t="shared" si="3"/>
        <v>200</v>
      </c>
    </row>
    <row r="242" spans="1:6">
      <c r="A242" s="71">
        <v>5224</v>
      </c>
      <c r="B242" s="55">
        <v>424400</v>
      </c>
      <c r="C242" s="56" t="s">
        <v>638</v>
      </c>
      <c r="D242" s="59"/>
      <c r="E242" s="59"/>
      <c r="F242" s="83">
        <f t="shared" si="3"/>
        <v>0</v>
      </c>
    </row>
    <row r="243" spans="1:6">
      <c r="A243" s="71">
        <v>5225</v>
      </c>
      <c r="B243" s="55">
        <v>424500</v>
      </c>
      <c r="C243" s="56" t="s">
        <v>639</v>
      </c>
      <c r="D243" s="59"/>
      <c r="E243" s="59"/>
      <c r="F243" s="83">
        <f t="shared" si="3"/>
        <v>0</v>
      </c>
    </row>
    <row r="244" spans="1:6">
      <c r="A244" s="71">
        <v>5226</v>
      </c>
      <c r="B244" s="55">
        <v>424600</v>
      </c>
      <c r="C244" s="56" t="s">
        <v>640</v>
      </c>
      <c r="D244" s="59">
        <v>200</v>
      </c>
      <c r="E244" s="59"/>
      <c r="F244" s="83">
        <f t="shared" si="3"/>
        <v>200</v>
      </c>
    </row>
    <row r="245" spans="1:6">
      <c r="A245" s="71">
        <v>5227</v>
      </c>
      <c r="B245" s="55">
        <v>424900</v>
      </c>
      <c r="C245" s="56" t="s">
        <v>641</v>
      </c>
      <c r="D245" s="59"/>
      <c r="E245" s="59"/>
      <c r="F245" s="83">
        <f t="shared" si="3"/>
        <v>0</v>
      </c>
    </row>
    <row r="246" spans="1:6">
      <c r="A246" s="70">
        <v>5228</v>
      </c>
      <c r="B246" s="49">
        <v>425000</v>
      </c>
      <c r="C246" s="50" t="s">
        <v>642</v>
      </c>
      <c r="D246" s="51">
        <f>D247+D248</f>
        <v>2600</v>
      </c>
      <c r="E246" s="51">
        <f>E247+E248</f>
        <v>0</v>
      </c>
      <c r="F246" s="81">
        <f t="shared" si="3"/>
        <v>2600</v>
      </c>
    </row>
    <row r="247" spans="1:6">
      <c r="A247" s="71">
        <v>5229</v>
      </c>
      <c r="B247" s="55">
        <v>425100</v>
      </c>
      <c r="C247" s="56" t="s">
        <v>643</v>
      </c>
      <c r="D247" s="59">
        <v>800</v>
      </c>
      <c r="E247" s="59"/>
      <c r="F247" s="83">
        <f t="shared" si="3"/>
        <v>800</v>
      </c>
    </row>
    <row r="248" spans="1:6">
      <c r="A248" s="71">
        <v>5230</v>
      </c>
      <c r="B248" s="55">
        <v>425200</v>
      </c>
      <c r="C248" s="56" t="s">
        <v>644</v>
      </c>
      <c r="D248" s="59">
        <v>1800</v>
      </c>
      <c r="E248" s="59"/>
      <c r="F248" s="83">
        <f t="shared" si="3"/>
        <v>1800</v>
      </c>
    </row>
    <row r="249" spans="1:6">
      <c r="A249" s="70">
        <v>5231</v>
      </c>
      <c r="B249" s="49">
        <v>426000</v>
      </c>
      <c r="C249" s="50" t="s">
        <v>645</v>
      </c>
      <c r="D249" s="51">
        <f>SUM(D250:D258)</f>
        <v>81433</v>
      </c>
      <c r="E249" s="51">
        <f>SUM(E250:E258)</f>
        <v>80469</v>
      </c>
      <c r="F249" s="81">
        <f t="shared" si="3"/>
        <v>964</v>
      </c>
    </row>
    <row r="250" spans="1:6">
      <c r="A250" s="71">
        <v>5232</v>
      </c>
      <c r="B250" s="55">
        <v>426100</v>
      </c>
      <c r="C250" s="56" t="s">
        <v>646</v>
      </c>
      <c r="D250" s="59">
        <v>750</v>
      </c>
      <c r="E250" s="59">
        <v>750</v>
      </c>
      <c r="F250" s="83">
        <f t="shared" si="3"/>
        <v>0</v>
      </c>
    </row>
    <row r="251" spans="1:6">
      <c r="A251" s="71">
        <v>5233</v>
      </c>
      <c r="B251" s="55">
        <v>426200</v>
      </c>
      <c r="C251" s="56" t="s">
        <v>647</v>
      </c>
      <c r="D251" s="59"/>
      <c r="E251" s="59"/>
      <c r="F251" s="83">
        <f t="shared" si="3"/>
        <v>0</v>
      </c>
    </row>
    <row r="252" spans="1:6">
      <c r="A252" s="71">
        <v>5234</v>
      </c>
      <c r="B252" s="55">
        <v>426300</v>
      </c>
      <c r="C252" s="56" t="s">
        <v>648</v>
      </c>
      <c r="D252" s="59">
        <v>100</v>
      </c>
      <c r="E252" s="59"/>
      <c r="F252" s="83">
        <f t="shared" si="3"/>
        <v>100</v>
      </c>
    </row>
    <row r="253" spans="1:6">
      <c r="A253" s="71">
        <v>5235</v>
      </c>
      <c r="B253" s="55">
        <v>426400</v>
      </c>
      <c r="C253" s="56" t="s">
        <v>649</v>
      </c>
      <c r="D253" s="60">
        <v>4000</v>
      </c>
      <c r="E253" s="60">
        <v>4000</v>
      </c>
      <c r="F253" s="84">
        <f t="shared" si="3"/>
        <v>0</v>
      </c>
    </row>
    <row r="254" spans="1:6">
      <c r="A254" s="71">
        <v>5236</v>
      </c>
      <c r="B254" s="55">
        <v>426500</v>
      </c>
      <c r="C254" s="56" t="s">
        <v>650</v>
      </c>
      <c r="D254" s="59">
        <v>100</v>
      </c>
      <c r="E254" s="59"/>
      <c r="F254" s="83">
        <f t="shared" si="3"/>
        <v>100</v>
      </c>
    </row>
    <row r="255" spans="1:6">
      <c r="A255" s="71">
        <v>5237</v>
      </c>
      <c r="B255" s="55">
        <v>426600</v>
      </c>
      <c r="C255" s="56" t="s">
        <v>651</v>
      </c>
      <c r="D255" s="59"/>
      <c r="E255" s="59"/>
      <c r="F255" s="83">
        <f t="shared" ref="F255:F318" si="4">D255-E255</f>
        <v>0</v>
      </c>
    </row>
    <row r="256" spans="1:6">
      <c r="A256" s="71">
        <v>5238</v>
      </c>
      <c r="B256" s="55">
        <v>426700</v>
      </c>
      <c r="C256" s="56" t="s">
        <v>652</v>
      </c>
      <c r="D256" s="59">
        <v>76183</v>
      </c>
      <c r="E256" s="59">
        <v>75719</v>
      </c>
      <c r="F256" s="83">
        <f t="shared" si="4"/>
        <v>464</v>
      </c>
    </row>
    <row r="257" spans="1:6">
      <c r="A257" s="71">
        <v>5239</v>
      </c>
      <c r="B257" s="55">
        <v>426800</v>
      </c>
      <c r="C257" s="56" t="s">
        <v>653</v>
      </c>
      <c r="D257" s="59"/>
      <c r="E257" s="59"/>
      <c r="F257" s="83">
        <f t="shared" si="4"/>
        <v>0</v>
      </c>
    </row>
    <row r="258" spans="1:6">
      <c r="A258" s="71">
        <v>5240</v>
      </c>
      <c r="B258" s="55">
        <v>426900</v>
      </c>
      <c r="C258" s="56" t="s">
        <v>654</v>
      </c>
      <c r="D258" s="59">
        <v>300</v>
      </c>
      <c r="E258" s="59"/>
      <c r="F258" s="83">
        <f t="shared" si="4"/>
        <v>300</v>
      </c>
    </row>
    <row r="259" spans="1:6" ht="25.5">
      <c r="A259" s="70">
        <v>5241</v>
      </c>
      <c r="B259" s="49">
        <v>430000</v>
      </c>
      <c r="C259" s="50" t="s">
        <v>655</v>
      </c>
      <c r="D259" s="51">
        <f>D260+D264+D266+D268+D272</f>
        <v>0</v>
      </c>
      <c r="E259" s="51">
        <f>E260+E264+E266+E268+E272</f>
        <v>0</v>
      </c>
      <c r="F259" s="81">
        <f t="shared" si="4"/>
        <v>0</v>
      </c>
    </row>
    <row r="260" spans="1:6" ht="27" customHeight="1">
      <c r="A260" s="70">
        <v>5242</v>
      </c>
      <c r="B260" s="49">
        <v>431000</v>
      </c>
      <c r="C260" s="50" t="s">
        <v>656</v>
      </c>
      <c r="D260" s="51">
        <f>SUM(D261:D263)</f>
        <v>0</v>
      </c>
      <c r="E260" s="51">
        <f>SUM(E261:E263)</f>
        <v>0</v>
      </c>
      <c r="F260" s="81">
        <f t="shared" si="4"/>
        <v>0</v>
      </c>
    </row>
    <row r="261" spans="1:6">
      <c r="A261" s="71">
        <v>5243</v>
      </c>
      <c r="B261" s="55">
        <v>431100</v>
      </c>
      <c r="C261" s="56" t="s">
        <v>657</v>
      </c>
      <c r="D261" s="59"/>
      <c r="E261" s="59"/>
      <c r="F261" s="83">
        <f t="shared" si="4"/>
        <v>0</v>
      </c>
    </row>
    <row r="262" spans="1:6">
      <c r="A262" s="71">
        <v>5244</v>
      </c>
      <c r="B262" s="55">
        <v>431200</v>
      </c>
      <c r="C262" s="56" t="s">
        <v>658</v>
      </c>
      <c r="D262" s="59"/>
      <c r="E262" s="59"/>
      <c r="F262" s="83">
        <f t="shared" si="4"/>
        <v>0</v>
      </c>
    </row>
    <row r="263" spans="1:6">
      <c r="A263" s="71">
        <v>5245</v>
      </c>
      <c r="B263" s="55">
        <v>431300</v>
      </c>
      <c r="C263" s="56" t="s">
        <v>659</v>
      </c>
      <c r="D263" s="59"/>
      <c r="E263" s="59"/>
      <c r="F263" s="83">
        <f t="shared" si="4"/>
        <v>0</v>
      </c>
    </row>
    <row r="264" spans="1:6">
      <c r="A264" s="70">
        <v>5246</v>
      </c>
      <c r="B264" s="49">
        <v>432000</v>
      </c>
      <c r="C264" s="50" t="s">
        <v>660</v>
      </c>
      <c r="D264" s="51">
        <f>D265</f>
        <v>0</v>
      </c>
      <c r="E264" s="51">
        <f>E265</f>
        <v>0</v>
      </c>
      <c r="F264" s="81">
        <f t="shared" si="4"/>
        <v>0</v>
      </c>
    </row>
    <row r="265" spans="1:6">
      <c r="A265" s="71">
        <v>5247</v>
      </c>
      <c r="B265" s="55">
        <v>432100</v>
      </c>
      <c r="C265" s="56" t="s">
        <v>661</v>
      </c>
      <c r="D265" s="59"/>
      <c r="E265" s="59"/>
      <c r="F265" s="83">
        <f t="shared" si="4"/>
        <v>0</v>
      </c>
    </row>
    <row r="266" spans="1:6">
      <c r="A266" s="70">
        <v>5248</v>
      </c>
      <c r="B266" s="49">
        <v>433000</v>
      </c>
      <c r="C266" s="50" t="s">
        <v>662</v>
      </c>
      <c r="D266" s="51">
        <f>D267</f>
        <v>0</v>
      </c>
      <c r="E266" s="51">
        <f>E267</f>
        <v>0</v>
      </c>
      <c r="F266" s="81">
        <f t="shared" si="4"/>
        <v>0</v>
      </c>
    </row>
    <row r="267" spans="1:6">
      <c r="A267" s="71">
        <v>5249</v>
      </c>
      <c r="B267" s="55">
        <v>433100</v>
      </c>
      <c r="C267" s="56" t="s">
        <v>663</v>
      </c>
      <c r="D267" s="59"/>
      <c r="E267" s="59"/>
      <c r="F267" s="83">
        <f t="shared" si="4"/>
        <v>0</v>
      </c>
    </row>
    <row r="268" spans="1:6">
      <c r="A268" s="70">
        <v>5250</v>
      </c>
      <c r="B268" s="49">
        <v>434000</v>
      </c>
      <c r="C268" s="50" t="s">
        <v>664</v>
      </c>
      <c r="D268" s="51">
        <f>SUM(D269:D271)</f>
        <v>0</v>
      </c>
      <c r="E268" s="51">
        <f>SUM(E269:E271)</f>
        <v>0</v>
      </c>
      <c r="F268" s="81">
        <f t="shared" si="4"/>
        <v>0</v>
      </c>
    </row>
    <row r="269" spans="1:6">
      <c r="A269" s="71">
        <v>5251</v>
      </c>
      <c r="B269" s="55">
        <v>434100</v>
      </c>
      <c r="C269" s="56" t="s">
        <v>665</v>
      </c>
      <c r="D269" s="59"/>
      <c r="E269" s="59"/>
      <c r="F269" s="83">
        <f t="shared" si="4"/>
        <v>0</v>
      </c>
    </row>
    <row r="270" spans="1:6">
      <c r="A270" s="71">
        <v>5252</v>
      </c>
      <c r="B270" s="55">
        <v>434200</v>
      </c>
      <c r="C270" s="56" t="s">
        <v>666</v>
      </c>
      <c r="D270" s="59"/>
      <c r="E270" s="59"/>
      <c r="F270" s="83">
        <f t="shared" si="4"/>
        <v>0</v>
      </c>
    </row>
    <row r="271" spans="1:6">
      <c r="A271" s="71">
        <v>5253</v>
      </c>
      <c r="B271" s="55">
        <v>434300</v>
      </c>
      <c r="C271" s="56" t="s">
        <v>667</v>
      </c>
      <c r="D271" s="59"/>
      <c r="E271" s="59"/>
      <c r="F271" s="83">
        <f t="shared" si="4"/>
        <v>0</v>
      </c>
    </row>
    <row r="272" spans="1:6">
      <c r="A272" s="70">
        <v>5254</v>
      </c>
      <c r="B272" s="49">
        <v>435000</v>
      </c>
      <c r="C272" s="50" t="s">
        <v>668</v>
      </c>
      <c r="D272" s="51">
        <f>D273</f>
        <v>0</v>
      </c>
      <c r="E272" s="51">
        <f>E273</f>
        <v>0</v>
      </c>
      <c r="F272" s="81">
        <f t="shared" si="4"/>
        <v>0</v>
      </c>
    </row>
    <row r="273" spans="1:6">
      <c r="A273" s="71">
        <v>5255</v>
      </c>
      <c r="B273" s="55">
        <v>435100</v>
      </c>
      <c r="C273" s="56" t="s">
        <v>669</v>
      </c>
      <c r="D273" s="59"/>
      <c r="E273" s="59"/>
      <c r="F273" s="83">
        <f t="shared" si="4"/>
        <v>0</v>
      </c>
    </row>
    <row r="274" spans="1:6" ht="25.5">
      <c r="A274" s="70">
        <v>5256</v>
      </c>
      <c r="B274" s="49">
        <v>440000</v>
      </c>
      <c r="C274" s="50" t="s">
        <v>670</v>
      </c>
      <c r="D274" s="51">
        <f>D275+D285+D292+D294</f>
        <v>1000</v>
      </c>
      <c r="E274" s="51">
        <f>E275+E285+E292+E294</f>
        <v>0</v>
      </c>
      <c r="F274" s="81">
        <f t="shared" si="4"/>
        <v>1000</v>
      </c>
    </row>
    <row r="275" spans="1:6">
      <c r="A275" s="70">
        <v>5257</v>
      </c>
      <c r="B275" s="49">
        <v>441000</v>
      </c>
      <c r="C275" s="50" t="s">
        <v>671</v>
      </c>
      <c r="D275" s="51">
        <f>SUM(D276:D284)</f>
        <v>0</v>
      </c>
      <c r="E275" s="51">
        <f>SUM(E276:E284)</f>
        <v>0</v>
      </c>
      <c r="F275" s="81">
        <f t="shared" si="4"/>
        <v>0</v>
      </c>
    </row>
    <row r="276" spans="1:6">
      <c r="A276" s="71">
        <v>5258</v>
      </c>
      <c r="B276" s="55">
        <v>441100</v>
      </c>
      <c r="C276" s="56" t="s">
        <v>672</v>
      </c>
      <c r="D276" s="59"/>
      <c r="E276" s="59"/>
      <c r="F276" s="83">
        <f t="shared" si="4"/>
        <v>0</v>
      </c>
    </row>
    <row r="277" spans="1:6">
      <c r="A277" s="71">
        <v>5259</v>
      </c>
      <c r="B277" s="55">
        <v>441200</v>
      </c>
      <c r="C277" s="56" t="s">
        <v>673</v>
      </c>
      <c r="D277" s="59"/>
      <c r="E277" s="59"/>
      <c r="F277" s="83">
        <f t="shared" si="4"/>
        <v>0</v>
      </c>
    </row>
    <row r="278" spans="1:6">
      <c r="A278" s="71">
        <v>5260</v>
      </c>
      <c r="B278" s="55">
        <v>441300</v>
      </c>
      <c r="C278" s="56" t="s">
        <v>674</v>
      </c>
      <c r="D278" s="59"/>
      <c r="E278" s="59"/>
      <c r="F278" s="83">
        <f t="shared" si="4"/>
        <v>0</v>
      </c>
    </row>
    <row r="279" spans="1:6">
      <c r="A279" s="71">
        <v>5261</v>
      </c>
      <c r="B279" s="55">
        <v>441400</v>
      </c>
      <c r="C279" s="56" t="s">
        <v>675</v>
      </c>
      <c r="D279" s="59"/>
      <c r="E279" s="59"/>
      <c r="F279" s="83">
        <f t="shared" si="4"/>
        <v>0</v>
      </c>
    </row>
    <row r="280" spans="1:6">
      <c r="A280" s="71">
        <v>5262</v>
      </c>
      <c r="B280" s="55">
        <v>441500</v>
      </c>
      <c r="C280" s="56" t="s">
        <v>676</v>
      </c>
      <c r="D280" s="59"/>
      <c r="E280" s="59"/>
      <c r="F280" s="83">
        <f t="shared" si="4"/>
        <v>0</v>
      </c>
    </row>
    <row r="281" spans="1:6">
      <c r="A281" s="71">
        <v>5263</v>
      </c>
      <c r="B281" s="55">
        <v>441600</v>
      </c>
      <c r="C281" s="56" t="s">
        <v>677</v>
      </c>
      <c r="D281" s="59"/>
      <c r="E281" s="59"/>
      <c r="F281" s="83">
        <f t="shared" si="4"/>
        <v>0</v>
      </c>
    </row>
    <row r="282" spans="1:6">
      <c r="A282" s="71">
        <v>5264</v>
      </c>
      <c r="B282" s="55">
        <v>441700</v>
      </c>
      <c r="C282" s="56" t="s">
        <v>678</v>
      </c>
      <c r="D282" s="59"/>
      <c r="E282" s="59"/>
      <c r="F282" s="83">
        <f t="shared" si="4"/>
        <v>0</v>
      </c>
    </row>
    <row r="283" spans="1:6">
      <c r="A283" s="71">
        <v>5265</v>
      </c>
      <c r="B283" s="55">
        <v>441800</v>
      </c>
      <c r="C283" s="56" t="s">
        <v>679</v>
      </c>
      <c r="D283" s="59"/>
      <c r="E283" s="59"/>
      <c r="F283" s="83">
        <f t="shared" si="4"/>
        <v>0</v>
      </c>
    </row>
    <row r="284" spans="1:6">
      <c r="A284" s="71">
        <v>5266</v>
      </c>
      <c r="B284" s="55">
        <v>441900</v>
      </c>
      <c r="C284" s="56" t="s">
        <v>489</v>
      </c>
      <c r="D284" s="59"/>
      <c r="E284" s="59"/>
      <c r="F284" s="83">
        <f t="shared" si="4"/>
        <v>0</v>
      </c>
    </row>
    <row r="285" spans="1:6">
      <c r="A285" s="70">
        <v>5267</v>
      </c>
      <c r="B285" s="49">
        <v>442000</v>
      </c>
      <c r="C285" s="50" t="s">
        <v>680</v>
      </c>
      <c r="D285" s="51">
        <f>SUM(D286:D291)</f>
        <v>0</v>
      </c>
      <c r="E285" s="51">
        <f>SUM(E286:E291)</f>
        <v>0</v>
      </c>
      <c r="F285" s="81">
        <f t="shared" si="4"/>
        <v>0</v>
      </c>
    </row>
    <row r="286" spans="1:6" ht="25.5">
      <c r="A286" s="71">
        <v>5268</v>
      </c>
      <c r="B286" s="55">
        <v>442100</v>
      </c>
      <c r="C286" s="56" t="s">
        <v>681</v>
      </c>
      <c r="D286" s="59"/>
      <c r="E286" s="59"/>
      <c r="F286" s="83">
        <f t="shared" si="4"/>
        <v>0</v>
      </c>
    </row>
    <row r="287" spans="1:6">
      <c r="A287" s="71">
        <v>5269</v>
      </c>
      <c r="B287" s="55">
        <v>442200</v>
      </c>
      <c r="C287" s="56" t="s">
        <v>682</v>
      </c>
      <c r="D287" s="59"/>
      <c r="E287" s="59"/>
      <c r="F287" s="83">
        <f t="shared" si="4"/>
        <v>0</v>
      </c>
    </row>
    <row r="288" spans="1:6">
      <c r="A288" s="71">
        <v>5270</v>
      </c>
      <c r="B288" s="55">
        <v>442300</v>
      </c>
      <c r="C288" s="56" t="s">
        <v>683</v>
      </c>
      <c r="D288" s="59"/>
      <c r="E288" s="59"/>
      <c r="F288" s="83">
        <f t="shared" si="4"/>
        <v>0</v>
      </c>
    </row>
    <row r="289" spans="1:6">
      <c r="A289" s="71">
        <v>5271</v>
      </c>
      <c r="B289" s="55">
        <v>442400</v>
      </c>
      <c r="C289" s="56" t="s">
        <v>684</v>
      </c>
      <c r="D289" s="59"/>
      <c r="E289" s="59"/>
      <c r="F289" s="83">
        <f t="shared" si="4"/>
        <v>0</v>
      </c>
    </row>
    <row r="290" spans="1:6">
      <c r="A290" s="71">
        <v>5272</v>
      </c>
      <c r="B290" s="55">
        <v>442500</v>
      </c>
      <c r="C290" s="56" t="s">
        <v>685</v>
      </c>
      <c r="D290" s="59"/>
      <c r="E290" s="59"/>
      <c r="F290" s="83">
        <f t="shared" si="4"/>
        <v>0</v>
      </c>
    </row>
    <row r="291" spans="1:6">
      <c r="A291" s="71">
        <v>5273</v>
      </c>
      <c r="B291" s="55">
        <v>442600</v>
      </c>
      <c r="C291" s="56" t="s">
        <v>686</v>
      </c>
      <c r="D291" s="59"/>
      <c r="E291" s="59"/>
      <c r="F291" s="83">
        <f t="shared" si="4"/>
        <v>0</v>
      </c>
    </row>
    <row r="292" spans="1:6">
      <c r="A292" s="70">
        <v>5274</v>
      </c>
      <c r="B292" s="49">
        <v>443000</v>
      </c>
      <c r="C292" s="50" t="s">
        <v>687</v>
      </c>
      <c r="D292" s="51">
        <f>D293</f>
        <v>0</v>
      </c>
      <c r="E292" s="51">
        <f>E293</f>
        <v>0</v>
      </c>
      <c r="F292" s="81">
        <f t="shared" si="4"/>
        <v>0</v>
      </c>
    </row>
    <row r="293" spans="1:6">
      <c r="A293" s="71">
        <v>5275</v>
      </c>
      <c r="B293" s="55">
        <v>443100</v>
      </c>
      <c r="C293" s="56" t="s">
        <v>688</v>
      </c>
      <c r="D293" s="59"/>
      <c r="E293" s="59"/>
      <c r="F293" s="83">
        <f t="shared" si="4"/>
        <v>0</v>
      </c>
    </row>
    <row r="294" spans="1:6">
      <c r="A294" s="70">
        <v>5276</v>
      </c>
      <c r="B294" s="49">
        <v>444000</v>
      </c>
      <c r="C294" s="50" t="s">
        <v>689</v>
      </c>
      <c r="D294" s="51">
        <f>SUM(D295:D297)</f>
        <v>1000</v>
      </c>
      <c r="E294" s="51">
        <f>SUM(E295:E297)</f>
        <v>0</v>
      </c>
      <c r="F294" s="81">
        <f t="shared" si="4"/>
        <v>1000</v>
      </c>
    </row>
    <row r="295" spans="1:6">
      <c r="A295" s="71">
        <v>5277</v>
      </c>
      <c r="B295" s="55">
        <v>444100</v>
      </c>
      <c r="C295" s="56" t="s">
        <v>690</v>
      </c>
      <c r="D295" s="59"/>
      <c r="E295" s="59"/>
      <c r="F295" s="83">
        <f t="shared" si="4"/>
        <v>0</v>
      </c>
    </row>
    <row r="296" spans="1:6">
      <c r="A296" s="71">
        <v>5278</v>
      </c>
      <c r="B296" s="55">
        <v>444200</v>
      </c>
      <c r="C296" s="56" t="s">
        <v>691</v>
      </c>
      <c r="D296" s="59">
        <v>1000</v>
      </c>
      <c r="E296" s="59"/>
      <c r="F296" s="83">
        <f t="shared" si="4"/>
        <v>1000</v>
      </c>
    </row>
    <row r="297" spans="1:6">
      <c r="A297" s="71">
        <v>5279</v>
      </c>
      <c r="B297" s="55">
        <v>444300</v>
      </c>
      <c r="C297" s="56" t="s">
        <v>692</v>
      </c>
      <c r="D297" s="59"/>
      <c r="E297" s="59"/>
      <c r="F297" s="83">
        <f t="shared" si="4"/>
        <v>0</v>
      </c>
    </row>
    <row r="298" spans="1:6">
      <c r="A298" s="70">
        <v>5280</v>
      </c>
      <c r="B298" s="49">
        <v>450000</v>
      </c>
      <c r="C298" s="50" t="s">
        <v>693</v>
      </c>
      <c r="D298" s="51">
        <f>D299+D302+D305+D308</f>
        <v>0</v>
      </c>
      <c r="E298" s="51">
        <f>E299+E302+E305+E308</f>
        <v>0</v>
      </c>
      <c r="F298" s="81">
        <f t="shared" si="4"/>
        <v>0</v>
      </c>
    </row>
    <row r="299" spans="1:6" ht="25.5">
      <c r="A299" s="70">
        <v>5281</v>
      </c>
      <c r="B299" s="49">
        <v>451000</v>
      </c>
      <c r="C299" s="50" t="s">
        <v>694</v>
      </c>
      <c r="D299" s="51">
        <f>D300+D301</f>
        <v>0</v>
      </c>
      <c r="E299" s="51">
        <f>E300+E301</f>
        <v>0</v>
      </c>
      <c r="F299" s="81">
        <f t="shared" si="4"/>
        <v>0</v>
      </c>
    </row>
    <row r="300" spans="1:6" ht="25.5">
      <c r="A300" s="71">
        <v>5282</v>
      </c>
      <c r="B300" s="55">
        <v>451100</v>
      </c>
      <c r="C300" s="56" t="s">
        <v>695</v>
      </c>
      <c r="D300" s="59"/>
      <c r="E300" s="59"/>
      <c r="F300" s="83">
        <f t="shared" si="4"/>
        <v>0</v>
      </c>
    </row>
    <row r="301" spans="1:6" ht="25.5">
      <c r="A301" s="71">
        <v>5283</v>
      </c>
      <c r="B301" s="55">
        <v>451200</v>
      </c>
      <c r="C301" s="56" t="s">
        <v>696</v>
      </c>
      <c r="D301" s="59"/>
      <c r="E301" s="59"/>
      <c r="F301" s="83">
        <f t="shared" si="4"/>
        <v>0</v>
      </c>
    </row>
    <row r="302" spans="1:6" ht="25.5">
      <c r="A302" s="70">
        <v>5284</v>
      </c>
      <c r="B302" s="49">
        <v>452000</v>
      </c>
      <c r="C302" s="50" t="s">
        <v>697</v>
      </c>
      <c r="D302" s="51">
        <f>D303+D304</f>
        <v>0</v>
      </c>
      <c r="E302" s="51">
        <f>E303+E304</f>
        <v>0</v>
      </c>
      <c r="F302" s="81">
        <f t="shared" si="4"/>
        <v>0</v>
      </c>
    </row>
    <row r="303" spans="1:6">
      <c r="A303" s="71">
        <v>5285</v>
      </c>
      <c r="B303" s="55">
        <v>452100</v>
      </c>
      <c r="C303" s="56" t="s">
        <v>698</v>
      </c>
      <c r="D303" s="59"/>
      <c r="E303" s="59"/>
      <c r="F303" s="83">
        <f t="shared" si="4"/>
        <v>0</v>
      </c>
    </row>
    <row r="304" spans="1:6">
      <c r="A304" s="71">
        <v>5286</v>
      </c>
      <c r="B304" s="55">
        <v>452200</v>
      </c>
      <c r="C304" s="56" t="s">
        <v>699</v>
      </c>
      <c r="D304" s="59"/>
      <c r="E304" s="59"/>
      <c r="F304" s="83">
        <f t="shared" si="4"/>
        <v>0</v>
      </c>
    </row>
    <row r="305" spans="1:6" ht="25.5">
      <c r="A305" s="70">
        <v>5287</v>
      </c>
      <c r="B305" s="49">
        <v>453000</v>
      </c>
      <c r="C305" s="50" t="s">
        <v>700</v>
      </c>
      <c r="D305" s="51">
        <f>D306+D307</f>
        <v>0</v>
      </c>
      <c r="E305" s="51">
        <f>E306+E307</f>
        <v>0</v>
      </c>
      <c r="F305" s="81">
        <f t="shared" si="4"/>
        <v>0</v>
      </c>
    </row>
    <row r="306" spans="1:6">
      <c r="A306" s="71">
        <v>5288</v>
      </c>
      <c r="B306" s="55">
        <v>453100</v>
      </c>
      <c r="C306" s="56" t="s">
        <v>701</v>
      </c>
      <c r="D306" s="59"/>
      <c r="E306" s="59"/>
      <c r="F306" s="83">
        <f t="shared" si="4"/>
        <v>0</v>
      </c>
    </row>
    <row r="307" spans="1:6">
      <c r="A307" s="71">
        <v>5289</v>
      </c>
      <c r="B307" s="55">
        <v>453200</v>
      </c>
      <c r="C307" s="56" t="s">
        <v>702</v>
      </c>
      <c r="D307" s="59"/>
      <c r="E307" s="59"/>
      <c r="F307" s="83">
        <f t="shared" si="4"/>
        <v>0</v>
      </c>
    </row>
    <row r="308" spans="1:6">
      <c r="A308" s="70">
        <v>5290</v>
      </c>
      <c r="B308" s="49">
        <v>454000</v>
      </c>
      <c r="C308" s="50" t="s">
        <v>703</v>
      </c>
      <c r="D308" s="51">
        <f>D309+D310</f>
        <v>0</v>
      </c>
      <c r="E308" s="51">
        <f>E309+E310</f>
        <v>0</v>
      </c>
      <c r="F308" s="81">
        <f t="shared" si="4"/>
        <v>0</v>
      </c>
    </row>
    <row r="309" spans="1:6">
      <c r="A309" s="71">
        <v>5291</v>
      </c>
      <c r="B309" s="55">
        <v>454100</v>
      </c>
      <c r="C309" s="56" t="s">
        <v>704</v>
      </c>
      <c r="D309" s="59"/>
      <c r="E309" s="59"/>
      <c r="F309" s="83">
        <f t="shared" si="4"/>
        <v>0</v>
      </c>
    </row>
    <row r="310" spans="1:6">
      <c r="A310" s="71">
        <v>5292</v>
      </c>
      <c r="B310" s="55">
        <v>454200</v>
      </c>
      <c r="C310" s="56" t="s">
        <v>705</v>
      </c>
      <c r="D310" s="59"/>
      <c r="E310" s="59"/>
      <c r="F310" s="83">
        <f t="shared" si="4"/>
        <v>0</v>
      </c>
    </row>
    <row r="311" spans="1:6" ht="25.5">
      <c r="A311" s="70">
        <v>5293</v>
      </c>
      <c r="B311" s="49">
        <v>460000</v>
      </c>
      <c r="C311" s="50" t="s">
        <v>706</v>
      </c>
      <c r="D311" s="51">
        <f>D312+D315+D318+D321+D324</f>
        <v>0</v>
      </c>
      <c r="E311" s="51">
        <f>E312+E315+E318+E321+E324</f>
        <v>0</v>
      </c>
      <c r="F311" s="81">
        <f t="shared" si="4"/>
        <v>0</v>
      </c>
    </row>
    <row r="312" spans="1:6">
      <c r="A312" s="70">
        <v>5294</v>
      </c>
      <c r="B312" s="49">
        <v>461000</v>
      </c>
      <c r="C312" s="50" t="s">
        <v>707</v>
      </c>
      <c r="D312" s="51">
        <f>D313+D314</f>
        <v>0</v>
      </c>
      <c r="E312" s="51">
        <f>E313+E314</f>
        <v>0</v>
      </c>
      <c r="F312" s="81">
        <f t="shared" si="4"/>
        <v>0</v>
      </c>
    </row>
    <row r="313" spans="1:6">
      <c r="A313" s="71">
        <v>5295</v>
      </c>
      <c r="B313" s="55">
        <v>461100</v>
      </c>
      <c r="C313" s="56" t="s">
        <v>708</v>
      </c>
      <c r="D313" s="59"/>
      <c r="E313" s="59"/>
      <c r="F313" s="83">
        <f t="shared" si="4"/>
        <v>0</v>
      </c>
    </row>
    <row r="314" spans="1:6">
      <c r="A314" s="71">
        <v>5296</v>
      </c>
      <c r="B314" s="55">
        <v>461200</v>
      </c>
      <c r="C314" s="56" t="s">
        <v>709</v>
      </c>
      <c r="D314" s="59"/>
      <c r="E314" s="59"/>
      <c r="F314" s="83">
        <f t="shared" si="4"/>
        <v>0</v>
      </c>
    </row>
    <row r="315" spans="1:6" ht="25.5">
      <c r="A315" s="70">
        <v>5297</v>
      </c>
      <c r="B315" s="49">
        <v>462000</v>
      </c>
      <c r="C315" s="50" t="s">
        <v>710</v>
      </c>
      <c r="D315" s="51">
        <f>D316+D317</f>
        <v>0</v>
      </c>
      <c r="E315" s="51">
        <f>E316+E317</f>
        <v>0</v>
      </c>
      <c r="F315" s="81">
        <f t="shared" si="4"/>
        <v>0</v>
      </c>
    </row>
    <row r="316" spans="1:6">
      <c r="A316" s="71">
        <v>5298</v>
      </c>
      <c r="B316" s="55">
        <v>462100</v>
      </c>
      <c r="C316" s="56" t="s">
        <v>711</v>
      </c>
      <c r="D316" s="59"/>
      <c r="E316" s="59"/>
      <c r="F316" s="83">
        <f t="shared" si="4"/>
        <v>0</v>
      </c>
    </row>
    <row r="317" spans="1:6">
      <c r="A317" s="71">
        <v>5299</v>
      </c>
      <c r="B317" s="55">
        <v>462200</v>
      </c>
      <c r="C317" s="56" t="s">
        <v>712</v>
      </c>
      <c r="D317" s="59"/>
      <c r="E317" s="59"/>
      <c r="F317" s="83">
        <f t="shared" si="4"/>
        <v>0</v>
      </c>
    </row>
    <row r="318" spans="1:6">
      <c r="A318" s="70">
        <v>5300</v>
      </c>
      <c r="B318" s="49">
        <v>463000</v>
      </c>
      <c r="C318" s="50" t="s">
        <v>713</v>
      </c>
      <c r="D318" s="51">
        <f>D319+D320</f>
        <v>0</v>
      </c>
      <c r="E318" s="51">
        <f>E319+E320</f>
        <v>0</v>
      </c>
      <c r="F318" s="81">
        <f t="shared" si="4"/>
        <v>0</v>
      </c>
    </row>
    <row r="319" spans="1:6">
      <c r="A319" s="71">
        <v>5301</v>
      </c>
      <c r="B319" s="55">
        <v>463100</v>
      </c>
      <c r="C319" s="56" t="s">
        <v>714</v>
      </c>
      <c r="D319" s="59"/>
      <c r="E319" s="59"/>
      <c r="F319" s="83">
        <f t="shared" ref="F319:F382" si="5">D319-E319</f>
        <v>0</v>
      </c>
    </row>
    <row r="320" spans="1:6">
      <c r="A320" s="71">
        <v>5302</v>
      </c>
      <c r="B320" s="55">
        <v>463200</v>
      </c>
      <c r="C320" s="56" t="s">
        <v>715</v>
      </c>
      <c r="D320" s="59"/>
      <c r="E320" s="59"/>
      <c r="F320" s="83">
        <f t="shared" si="5"/>
        <v>0</v>
      </c>
    </row>
    <row r="321" spans="1:6" ht="25.5">
      <c r="A321" s="70">
        <v>5303</v>
      </c>
      <c r="B321" s="49">
        <v>464000</v>
      </c>
      <c r="C321" s="50" t="s">
        <v>716</v>
      </c>
      <c r="D321" s="51">
        <f>D322+D323</f>
        <v>0</v>
      </c>
      <c r="E321" s="51">
        <f>E322+E323</f>
        <v>0</v>
      </c>
      <c r="F321" s="81">
        <f t="shared" si="5"/>
        <v>0</v>
      </c>
    </row>
    <row r="322" spans="1:6">
      <c r="A322" s="71">
        <v>5304</v>
      </c>
      <c r="B322" s="55">
        <v>464100</v>
      </c>
      <c r="C322" s="56" t="s">
        <v>717</v>
      </c>
      <c r="D322" s="59"/>
      <c r="E322" s="59"/>
      <c r="F322" s="83">
        <f t="shared" si="5"/>
        <v>0</v>
      </c>
    </row>
    <row r="323" spans="1:6">
      <c r="A323" s="71">
        <v>5305</v>
      </c>
      <c r="B323" s="55">
        <v>464200</v>
      </c>
      <c r="C323" s="56" t="s">
        <v>718</v>
      </c>
      <c r="D323" s="59"/>
      <c r="E323" s="59"/>
      <c r="F323" s="83">
        <f t="shared" si="5"/>
        <v>0</v>
      </c>
    </row>
    <row r="324" spans="1:6">
      <c r="A324" s="70">
        <v>5306</v>
      </c>
      <c r="B324" s="49">
        <v>465000</v>
      </c>
      <c r="C324" s="50" t="s">
        <v>719</v>
      </c>
      <c r="D324" s="51">
        <f>D325+D326</f>
        <v>0</v>
      </c>
      <c r="E324" s="51">
        <f>E325+E326</f>
        <v>0</v>
      </c>
      <c r="F324" s="81">
        <f t="shared" si="5"/>
        <v>0</v>
      </c>
    </row>
    <row r="325" spans="1:6">
      <c r="A325" s="71">
        <v>5307</v>
      </c>
      <c r="B325" s="55">
        <v>465100</v>
      </c>
      <c r="C325" s="56" t="s">
        <v>720</v>
      </c>
      <c r="D325" s="59"/>
      <c r="E325" s="59"/>
      <c r="F325" s="83">
        <f t="shared" si="5"/>
        <v>0</v>
      </c>
    </row>
    <row r="326" spans="1:6">
      <c r="A326" s="71">
        <v>5308</v>
      </c>
      <c r="B326" s="55">
        <v>465200</v>
      </c>
      <c r="C326" s="56" t="s">
        <v>721</v>
      </c>
      <c r="D326" s="59"/>
      <c r="E326" s="59"/>
      <c r="F326" s="83">
        <f t="shared" si="5"/>
        <v>0</v>
      </c>
    </row>
    <row r="327" spans="1:6" ht="25.5">
      <c r="A327" s="70">
        <v>5309</v>
      </c>
      <c r="B327" s="49">
        <v>470000</v>
      </c>
      <c r="C327" s="50" t="s">
        <v>722</v>
      </c>
      <c r="D327" s="51">
        <f>D328+D332</f>
        <v>0</v>
      </c>
      <c r="E327" s="51">
        <f>E328+E332</f>
        <v>0</v>
      </c>
      <c r="F327" s="81">
        <f t="shared" si="5"/>
        <v>0</v>
      </c>
    </row>
    <row r="328" spans="1:6" ht="25.5">
      <c r="A328" s="70">
        <v>5310</v>
      </c>
      <c r="B328" s="49">
        <v>471000</v>
      </c>
      <c r="C328" s="50" t="s">
        <v>723</v>
      </c>
      <c r="D328" s="51">
        <f>SUM(D329:D331)</f>
        <v>0</v>
      </c>
      <c r="E328" s="51">
        <f>SUM(E329:E331)</f>
        <v>0</v>
      </c>
      <c r="F328" s="81">
        <f t="shared" si="5"/>
        <v>0</v>
      </c>
    </row>
    <row r="329" spans="1:6" ht="25.5">
      <c r="A329" s="71">
        <v>5311</v>
      </c>
      <c r="B329" s="55">
        <v>471100</v>
      </c>
      <c r="C329" s="56" t="s">
        <v>724</v>
      </c>
      <c r="D329" s="59"/>
      <c r="E329" s="59"/>
      <c r="F329" s="83">
        <f t="shared" si="5"/>
        <v>0</v>
      </c>
    </row>
    <row r="330" spans="1:6" ht="25.5">
      <c r="A330" s="71">
        <v>5312</v>
      </c>
      <c r="B330" s="55">
        <v>471200</v>
      </c>
      <c r="C330" s="56" t="s">
        <v>725</v>
      </c>
      <c r="D330" s="59"/>
      <c r="E330" s="59"/>
      <c r="F330" s="83">
        <f t="shared" si="5"/>
        <v>0</v>
      </c>
    </row>
    <row r="331" spans="1:6" ht="25.5">
      <c r="A331" s="71">
        <v>5313</v>
      </c>
      <c r="B331" s="55">
        <v>471900</v>
      </c>
      <c r="C331" s="56" t="s">
        <v>726</v>
      </c>
      <c r="D331" s="59"/>
      <c r="E331" s="59"/>
      <c r="F331" s="83">
        <f t="shared" si="5"/>
        <v>0</v>
      </c>
    </row>
    <row r="332" spans="1:6" ht="25.5">
      <c r="A332" s="70">
        <v>5314</v>
      </c>
      <c r="B332" s="49">
        <v>472000</v>
      </c>
      <c r="C332" s="50" t="s">
        <v>727</v>
      </c>
      <c r="D332" s="51">
        <f>SUM(D333:D341)</f>
        <v>0</v>
      </c>
      <c r="E332" s="51">
        <f>SUM(E333:E341)</f>
        <v>0</v>
      </c>
      <c r="F332" s="81">
        <f t="shared" si="5"/>
        <v>0</v>
      </c>
    </row>
    <row r="333" spans="1:6">
      <c r="A333" s="71">
        <v>5315</v>
      </c>
      <c r="B333" s="55">
        <v>472100</v>
      </c>
      <c r="C333" s="56" t="s">
        <v>728</v>
      </c>
      <c r="D333" s="59"/>
      <c r="E333" s="59"/>
      <c r="F333" s="83">
        <f t="shared" si="5"/>
        <v>0</v>
      </c>
    </row>
    <row r="334" spans="1:6">
      <c r="A334" s="71">
        <v>5316</v>
      </c>
      <c r="B334" s="55">
        <v>472200</v>
      </c>
      <c r="C334" s="56" t="s">
        <v>729</v>
      </c>
      <c r="D334" s="59"/>
      <c r="E334" s="59"/>
      <c r="F334" s="83">
        <f t="shared" si="5"/>
        <v>0</v>
      </c>
    </row>
    <row r="335" spans="1:6">
      <c r="A335" s="71">
        <v>5317</v>
      </c>
      <c r="B335" s="55">
        <v>472300</v>
      </c>
      <c r="C335" s="56" t="s">
        <v>730</v>
      </c>
      <c r="D335" s="59"/>
      <c r="E335" s="59"/>
      <c r="F335" s="83">
        <f t="shared" si="5"/>
        <v>0</v>
      </c>
    </row>
    <row r="336" spans="1:6">
      <c r="A336" s="71">
        <v>5318</v>
      </c>
      <c r="B336" s="55">
        <v>472400</v>
      </c>
      <c r="C336" s="56" t="s">
        <v>731</v>
      </c>
      <c r="D336" s="59"/>
      <c r="E336" s="59"/>
      <c r="F336" s="83">
        <f t="shared" si="5"/>
        <v>0</v>
      </c>
    </row>
    <row r="337" spans="1:6">
      <c r="A337" s="71">
        <v>5319</v>
      </c>
      <c r="B337" s="55">
        <v>472500</v>
      </c>
      <c r="C337" s="56" t="s">
        <v>732</v>
      </c>
      <c r="D337" s="59"/>
      <c r="E337" s="59"/>
      <c r="F337" s="83">
        <f t="shared" si="5"/>
        <v>0</v>
      </c>
    </row>
    <row r="338" spans="1:6">
      <c r="A338" s="71">
        <v>5320</v>
      </c>
      <c r="B338" s="55">
        <v>472600</v>
      </c>
      <c r="C338" s="56" t="s">
        <v>733</v>
      </c>
      <c r="D338" s="59"/>
      <c r="E338" s="59"/>
      <c r="F338" s="83">
        <f t="shared" si="5"/>
        <v>0</v>
      </c>
    </row>
    <row r="339" spans="1:6">
      <c r="A339" s="71">
        <v>5321</v>
      </c>
      <c r="B339" s="55">
        <v>472700</v>
      </c>
      <c r="C339" s="56" t="s">
        <v>734</v>
      </c>
      <c r="D339" s="59"/>
      <c r="E339" s="59"/>
      <c r="F339" s="83">
        <f t="shared" si="5"/>
        <v>0</v>
      </c>
    </row>
    <row r="340" spans="1:6">
      <c r="A340" s="71">
        <v>5322</v>
      </c>
      <c r="B340" s="55">
        <v>472800</v>
      </c>
      <c r="C340" s="56" t="s">
        <v>735</v>
      </c>
      <c r="D340" s="59"/>
      <c r="E340" s="59"/>
      <c r="F340" s="83">
        <f t="shared" si="5"/>
        <v>0</v>
      </c>
    </row>
    <row r="341" spans="1:6">
      <c r="A341" s="71">
        <v>5323</v>
      </c>
      <c r="B341" s="55">
        <v>472900</v>
      </c>
      <c r="C341" s="56" t="s">
        <v>736</v>
      </c>
      <c r="D341" s="59"/>
      <c r="E341" s="59"/>
      <c r="F341" s="83">
        <f t="shared" si="5"/>
        <v>0</v>
      </c>
    </row>
    <row r="342" spans="1:6">
      <c r="A342" s="70">
        <v>5324</v>
      </c>
      <c r="B342" s="49">
        <v>480000</v>
      </c>
      <c r="C342" s="50" t="s">
        <v>737</v>
      </c>
      <c r="D342" s="51">
        <f>D343+D346+D350+D352+D355+D357</f>
        <v>5200</v>
      </c>
      <c r="E342" s="51">
        <f>E343+E346+E350+E352+E355+E357</f>
        <v>0</v>
      </c>
      <c r="F342" s="81">
        <f t="shared" si="5"/>
        <v>5200</v>
      </c>
    </row>
    <row r="343" spans="1:6" ht="25.5" customHeight="1">
      <c r="A343" s="70">
        <v>5325</v>
      </c>
      <c r="B343" s="49">
        <v>481000</v>
      </c>
      <c r="C343" s="50" t="s">
        <v>738</v>
      </c>
      <c r="D343" s="51">
        <f>D344+D345</f>
        <v>0</v>
      </c>
      <c r="E343" s="51">
        <f>E344+E345</f>
        <v>0</v>
      </c>
      <c r="F343" s="81">
        <f t="shared" si="5"/>
        <v>0</v>
      </c>
    </row>
    <row r="344" spans="1:6" ht="25.5">
      <c r="A344" s="71">
        <v>5326</v>
      </c>
      <c r="B344" s="55">
        <v>481100</v>
      </c>
      <c r="C344" s="56" t="s">
        <v>739</v>
      </c>
      <c r="D344" s="59"/>
      <c r="E344" s="59"/>
      <c r="F344" s="83">
        <f t="shared" si="5"/>
        <v>0</v>
      </c>
    </row>
    <row r="345" spans="1:6">
      <c r="A345" s="71">
        <v>5327</v>
      </c>
      <c r="B345" s="55">
        <v>481900</v>
      </c>
      <c r="C345" s="56" t="s">
        <v>740</v>
      </c>
      <c r="D345" s="59"/>
      <c r="E345" s="59"/>
      <c r="F345" s="83">
        <f t="shared" si="5"/>
        <v>0</v>
      </c>
    </row>
    <row r="346" spans="1:6">
      <c r="A346" s="70">
        <v>5328</v>
      </c>
      <c r="B346" s="49">
        <v>482000</v>
      </c>
      <c r="C346" s="50" t="s">
        <v>741</v>
      </c>
      <c r="D346" s="51">
        <f>SUM(D347:D349)</f>
        <v>5200</v>
      </c>
      <c r="E346" s="51">
        <f>SUM(E347:E349)</f>
        <v>0</v>
      </c>
      <c r="F346" s="81">
        <f t="shared" si="5"/>
        <v>5200</v>
      </c>
    </row>
    <row r="347" spans="1:6">
      <c r="A347" s="71">
        <v>5329</v>
      </c>
      <c r="B347" s="55">
        <v>482100</v>
      </c>
      <c r="C347" s="56" t="s">
        <v>742</v>
      </c>
      <c r="D347" s="59"/>
      <c r="E347" s="59"/>
      <c r="F347" s="83">
        <f t="shared" si="5"/>
        <v>0</v>
      </c>
    </row>
    <row r="348" spans="1:6">
      <c r="A348" s="71">
        <v>5330</v>
      </c>
      <c r="B348" s="55">
        <v>482200</v>
      </c>
      <c r="C348" s="56" t="s">
        <v>743</v>
      </c>
      <c r="D348" s="59">
        <v>400</v>
      </c>
      <c r="E348" s="59"/>
      <c r="F348" s="83">
        <f t="shared" si="5"/>
        <v>400</v>
      </c>
    </row>
    <row r="349" spans="1:6">
      <c r="A349" s="71">
        <v>5331</v>
      </c>
      <c r="B349" s="55">
        <v>482300</v>
      </c>
      <c r="C349" s="56" t="s">
        <v>744</v>
      </c>
      <c r="D349" s="59">
        <v>4800</v>
      </c>
      <c r="E349" s="59"/>
      <c r="F349" s="83">
        <f t="shared" si="5"/>
        <v>4800</v>
      </c>
    </row>
    <row r="350" spans="1:6" ht="27" customHeight="1">
      <c r="A350" s="70">
        <v>5332</v>
      </c>
      <c r="B350" s="49">
        <v>483000</v>
      </c>
      <c r="C350" s="50" t="s">
        <v>745</v>
      </c>
      <c r="D350" s="51">
        <f>D351</f>
        <v>0</v>
      </c>
      <c r="E350" s="51">
        <f>E351</f>
        <v>0</v>
      </c>
      <c r="F350" s="81">
        <f t="shared" si="5"/>
        <v>0</v>
      </c>
    </row>
    <row r="351" spans="1:6">
      <c r="A351" s="71">
        <v>5333</v>
      </c>
      <c r="B351" s="55">
        <v>483100</v>
      </c>
      <c r="C351" s="56" t="s">
        <v>746</v>
      </c>
      <c r="D351" s="59"/>
      <c r="E351" s="59"/>
      <c r="F351" s="83">
        <f t="shared" si="5"/>
        <v>0</v>
      </c>
    </row>
    <row r="352" spans="1:6" ht="38.25">
      <c r="A352" s="70">
        <v>5334</v>
      </c>
      <c r="B352" s="49">
        <v>484000</v>
      </c>
      <c r="C352" s="50" t="s">
        <v>747</v>
      </c>
      <c r="D352" s="51">
        <f>D353+D354</f>
        <v>0</v>
      </c>
      <c r="E352" s="51">
        <f>E353+E354</f>
        <v>0</v>
      </c>
      <c r="F352" s="81">
        <f t="shared" si="5"/>
        <v>0</v>
      </c>
    </row>
    <row r="353" spans="1:6" ht="25.5">
      <c r="A353" s="71">
        <v>5335</v>
      </c>
      <c r="B353" s="55">
        <v>484100</v>
      </c>
      <c r="C353" s="56" t="s">
        <v>748</v>
      </c>
      <c r="D353" s="59"/>
      <c r="E353" s="59"/>
      <c r="F353" s="83">
        <f t="shared" si="5"/>
        <v>0</v>
      </c>
    </row>
    <row r="354" spans="1:6">
      <c r="A354" s="71">
        <v>5336</v>
      </c>
      <c r="B354" s="55">
        <v>484200</v>
      </c>
      <c r="C354" s="56" t="s">
        <v>749</v>
      </c>
      <c r="D354" s="59"/>
      <c r="E354" s="59"/>
      <c r="F354" s="83">
        <f t="shared" si="5"/>
        <v>0</v>
      </c>
    </row>
    <row r="355" spans="1:6" ht="25.5">
      <c r="A355" s="70">
        <v>5337</v>
      </c>
      <c r="B355" s="49">
        <v>485000</v>
      </c>
      <c r="C355" s="50" t="s">
        <v>750</v>
      </c>
      <c r="D355" s="51">
        <f>D356</f>
        <v>0</v>
      </c>
      <c r="E355" s="51">
        <f>E356</f>
        <v>0</v>
      </c>
      <c r="F355" s="81">
        <f t="shared" si="5"/>
        <v>0</v>
      </c>
    </row>
    <row r="356" spans="1:6" ht="25.5">
      <c r="A356" s="71">
        <v>5338</v>
      </c>
      <c r="B356" s="55">
        <v>485100</v>
      </c>
      <c r="C356" s="56" t="s">
        <v>751</v>
      </c>
      <c r="D356" s="59"/>
      <c r="E356" s="59"/>
      <c r="F356" s="83">
        <f t="shared" si="5"/>
        <v>0</v>
      </c>
    </row>
    <row r="357" spans="1:6" ht="38.25">
      <c r="A357" s="70">
        <v>5339</v>
      </c>
      <c r="B357" s="49">
        <v>489000</v>
      </c>
      <c r="C357" s="50" t="s">
        <v>752</v>
      </c>
      <c r="D357" s="51">
        <f>D358</f>
        <v>0</v>
      </c>
      <c r="E357" s="51">
        <f>E358</f>
        <v>0</v>
      </c>
      <c r="F357" s="81">
        <f t="shared" si="5"/>
        <v>0</v>
      </c>
    </row>
    <row r="358" spans="1:6" ht="25.5">
      <c r="A358" s="71">
        <v>5340</v>
      </c>
      <c r="B358" s="55">
        <v>489100</v>
      </c>
      <c r="C358" s="56" t="s">
        <v>753</v>
      </c>
      <c r="D358" s="59"/>
      <c r="E358" s="59"/>
      <c r="F358" s="83">
        <f t="shared" si="5"/>
        <v>0</v>
      </c>
    </row>
    <row r="359" spans="1:6" ht="25.5">
      <c r="A359" s="70">
        <v>5341</v>
      </c>
      <c r="B359" s="49">
        <v>500000</v>
      </c>
      <c r="C359" s="50" t="s">
        <v>754</v>
      </c>
      <c r="D359" s="51">
        <f>D360+D382+D391+D394+D402</f>
        <v>39450</v>
      </c>
      <c r="E359" s="51">
        <f>E360+E382+E391+E394+E402</f>
        <v>0</v>
      </c>
      <c r="F359" s="81">
        <f t="shared" si="5"/>
        <v>39450</v>
      </c>
    </row>
    <row r="360" spans="1:6">
      <c r="A360" s="70">
        <v>5342</v>
      </c>
      <c r="B360" s="49">
        <v>510000</v>
      </c>
      <c r="C360" s="50" t="s">
        <v>755</v>
      </c>
      <c r="D360" s="51">
        <f>D361+D366+D376+D378+D380</f>
        <v>14450</v>
      </c>
      <c r="E360" s="51">
        <f>E361+E366+E376+E378+E380</f>
        <v>0</v>
      </c>
      <c r="F360" s="81">
        <f t="shared" si="5"/>
        <v>14450</v>
      </c>
    </row>
    <row r="361" spans="1:6">
      <c r="A361" s="70">
        <v>5343</v>
      </c>
      <c r="B361" s="49">
        <v>511000</v>
      </c>
      <c r="C361" s="50" t="s">
        <v>756</v>
      </c>
      <c r="D361" s="51">
        <f>SUM(D362:D365)</f>
        <v>6902</v>
      </c>
      <c r="E361" s="51">
        <f>SUM(E362:E365)</f>
        <v>0</v>
      </c>
      <c r="F361" s="81">
        <f t="shared" si="5"/>
        <v>6902</v>
      </c>
    </row>
    <row r="362" spans="1:6">
      <c r="A362" s="71">
        <v>5344</v>
      </c>
      <c r="B362" s="55">
        <v>511100</v>
      </c>
      <c r="C362" s="56" t="s">
        <v>757</v>
      </c>
      <c r="D362" s="59"/>
      <c r="E362" s="59"/>
      <c r="F362" s="83">
        <f t="shared" si="5"/>
        <v>0</v>
      </c>
    </row>
    <row r="363" spans="1:6">
      <c r="A363" s="71">
        <v>5345</v>
      </c>
      <c r="B363" s="55">
        <v>511200</v>
      </c>
      <c r="C363" s="56" t="s">
        <v>758</v>
      </c>
      <c r="D363" s="59"/>
      <c r="E363" s="59"/>
      <c r="F363" s="83">
        <f t="shared" si="5"/>
        <v>0</v>
      </c>
    </row>
    <row r="364" spans="1:6">
      <c r="A364" s="71">
        <v>5346</v>
      </c>
      <c r="B364" s="55">
        <v>511300</v>
      </c>
      <c r="C364" s="56" t="s">
        <v>759</v>
      </c>
      <c r="D364" s="59">
        <v>6652</v>
      </c>
      <c r="E364" s="59"/>
      <c r="F364" s="83">
        <f t="shared" si="5"/>
        <v>6652</v>
      </c>
    </row>
    <row r="365" spans="1:6">
      <c r="A365" s="71">
        <v>5347</v>
      </c>
      <c r="B365" s="55">
        <v>511400</v>
      </c>
      <c r="C365" s="56" t="s">
        <v>760</v>
      </c>
      <c r="D365" s="59">
        <v>250</v>
      </c>
      <c r="E365" s="59"/>
      <c r="F365" s="83">
        <f t="shared" si="5"/>
        <v>250</v>
      </c>
    </row>
    <row r="366" spans="1:6">
      <c r="A366" s="70">
        <v>5348</v>
      </c>
      <c r="B366" s="49">
        <v>512000</v>
      </c>
      <c r="C366" s="50" t="s">
        <v>761</v>
      </c>
      <c r="D366" s="51">
        <f>SUM(D367:D375)</f>
        <v>7548</v>
      </c>
      <c r="E366" s="51">
        <f>SUM(E367:E375)</f>
        <v>0</v>
      </c>
      <c r="F366" s="81">
        <f t="shared" si="5"/>
        <v>7548</v>
      </c>
    </row>
    <row r="367" spans="1:6">
      <c r="A367" s="71">
        <v>5349</v>
      </c>
      <c r="B367" s="55">
        <v>512100</v>
      </c>
      <c r="C367" s="56" t="s">
        <v>762</v>
      </c>
      <c r="D367" s="59"/>
      <c r="E367" s="59"/>
      <c r="F367" s="83">
        <f t="shared" si="5"/>
        <v>0</v>
      </c>
    </row>
    <row r="368" spans="1:6">
      <c r="A368" s="71">
        <v>5350</v>
      </c>
      <c r="B368" s="55">
        <v>512200</v>
      </c>
      <c r="C368" s="56" t="s">
        <v>763</v>
      </c>
      <c r="D368" s="59">
        <v>1000</v>
      </c>
      <c r="E368" s="59"/>
      <c r="F368" s="83">
        <f t="shared" si="5"/>
        <v>1000</v>
      </c>
    </row>
    <row r="369" spans="1:6">
      <c r="A369" s="71">
        <v>5351</v>
      </c>
      <c r="B369" s="55">
        <v>512300</v>
      </c>
      <c r="C369" s="56" t="s">
        <v>764</v>
      </c>
      <c r="D369" s="59"/>
      <c r="E369" s="59"/>
      <c r="F369" s="83">
        <f t="shared" si="5"/>
        <v>0</v>
      </c>
    </row>
    <row r="370" spans="1:6">
      <c r="A370" s="71">
        <v>5352</v>
      </c>
      <c r="B370" s="55">
        <v>512400</v>
      </c>
      <c r="C370" s="56" t="s">
        <v>765</v>
      </c>
      <c r="D370" s="59"/>
      <c r="E370" s="59"/>
      <c r="F370" s="83">
        <f t="shared" si="5"/>
        <v>0</v>
      </c>
    </row>
    <row r="371" spans="1:6">
      <c r="A371" s="71">
        <v>5353</v>
      </c>
      <c r="B371" s="55">
        <v>512500</v>
      </c>
      <c r="C371" s="56" t="s">
        <v>766</v>
      </c>
      <c r="D371" s="59">
        <v>6548</v>
      </c>
      <c r="E371" s="59"/>
      <c r="F371" s="83">
        <f t="shared" si="5"/>
        <v>6548</v>
      </c>
    </row>
    <row r="372" spans="1:6">
      <c r="A372" s="71">
        <v>5354</v>
      </c>
      <c r="B372" s="55">
        <v>512600</v>
      </c>
      <c r="C372" s="56" t="s">
        <v>767</v>
      </c>
      <c r="D372" s="59"/>
      <c r="E372" s="59"/>
      <c r="F372" s="83">
        <f t="shared" si="5"/>
        <v>0</v>
      </c>
    </row>
    <row r="373" spans="1:6">
      <c r="A373" s="71">
        <v>5355</v>
      </c>
      <c r="B373" s="55">
        <v>512700</v>
      </c>
      <c r="C373" s="56" t="s">
        <v>768</v>
      </c>
      <c r="D373" s="59"/>
      <c r="E373" s="59"/>
      <c r="F373" s="83">
        <f t="shared" si="5"/>
        <v>0</v>
      </c>
    </row>
    <row r="374" spans="1:6">
      <c r="A374" s="71">
        <v>5356</v>
      </c>
      <c r="B374" s="55">
        <v>512800</v>
      </c>
      <c r="C374" s="56" t="s">
        <v>769</v>
      </c>
      <c r="D374" s="59"/>
      <c r="E374" s="59"/>
      <c r="F374" s="83">
        <f t="shared" si="5"/>
        <v>0</v>
      </c>
    </row>
    <row r="375" spans="1:6">
      <c r="A375" s="71">
        <v>5357</v>
      </c>
      <c r="B375" s="55">
        <v>512900</v>
      </c>
      <c r="C375" s="56" t="s">
        <v>770</v>
      </c>
      <c r="D375" s="59"/>
      <c r="E375" s="59"/>
      <c r="F375" s="83">
        <f t="shared" si="5"/>
        <v>0</v>
      </c>
    </row>
    <row r="376" spans="1:6">
      <c r="A376" s="70">
        <v>5358</v>
      </c>
      <c r="B376" s="49">
        <v>513000</v>
      </c>
      <c r="C376" s="50" t="s">
        <v>771</v>
      </c>
      <c r="D376" s="51">
        <f>D377</f>
        <v>0</v>
      </c>
      <c r="E376" s="51">
        <f>E377</f>
        <v>0</v>
      </c>
      <c r="F376" s="81">
        <f t="shared" si="5"/>
        <v>0</v>
      </c>
    </row>
    <row r="377" spans="1:6">
      <c r="A377" s="71">
        <v>5359</v>
      </c>
      <c r="B377" s="55">
        <v>513100</v>
      </c>
      <c r="C377" s="56" t="s">
        <v>772</v>
      </c>
      <c r="D377" s="59"/>
      <c r="E377" s="59"/>
      <c r="F377" s="83">
        <f t="shared" si="5"/>
        <v>0</v>
      </c>
    </row>
    <row r="378" spans="1:6">
      <c r="A378" s="70">
        <v>5360</v>
      </c>
      <c r="B378" s="49">
        <v>514000</v>
      </c>
      <c r="C378" s="50" t="s">
        <v>773</v>
      </c>
      <c r="D378" s="51">
        <f>D379</f>
        <v>0</v>
      </c>
      <c r="E378" s="51">
        <f>E379</f>
        <v>0</v>
      </c>
      <c r="F378" s="81">
        <f t="shared" si="5"/>
        <v>0</v>
      </c>
    </row>
    <row r="379" spans="1:6">
      <c r="A379" s="71">
        <v>5361</v>
      </c>
      <c r="B379" s="55">
        <v>514100</v>
      </c>
      <c r="C379" s="56" t="s">
        <v>774</v>
      </c>
      <c r="D379" s="59"/>
      <c r="E379" s="59"/>
      <c r="F379" s="83">
        <f t="shared" si="5"/>
        <v>0</v>
      </c>
    </row>
    <row r="380" spans="1:6">
      <c r="A380" s="70">
        <v>5362</v>
      </c>
      <c r="B380" s="49">
        <v>515000</v>
      </c>
      <c r="C380" s="50" t="s">
        <v>775</v>
      </c>
      <c r="D380" s="51">
        <f>D381</f>
        <v>0</v>
      </c>
      <c r="E380" s="51">
        <f>E381</f>
        <v>0</v>
      </c>
      <c r="F380" s="81">
        <f t="shared" si="5"/>
        <v>0</v>
      </c>
    </row>
    <row r="381" spans="1:6">
      <c r="A381" s="71">
        <v>5363</v>
      </c>
      <c r="B381" s="55">
        <v>515100</v>
      </c>
      <c r="C381" s="56" t="s">
        <v>776</v>
      </c>
      <c r="D381" s="59"/>
      <c r="E381" s="59"/>
      <c r="F381" s="83">
        <f t="shared" si="5"/>
        <v>0</v>
      </c>
    </row>
    <row r="382" spans="1:6">
      <c r="A382" s="70">
        <v>5364</v>
      </c>
      <c r="B382" s="49">
        <v>520000</v>
      </c>
      <c r="C382" s="50" t="s">
        <v>777</v>
      </c>
      <c r="D382" s="51">
        <f>D383+D385+D389</f>
        <v>25000</v>
      </c>
      <c r="E382" s="51">
        <f>E383+E385+E389</f>
        <v>0</v>
      </c>
      <c r="F382" s="81">
        <f t="shared" si="5"/>
        <v>25000</v>
      </c>
    </row>
    <row r="383" spans="1:6">
      <c r="A383" s="70">
        <v>5365</v>
      </c>
      <c r="B383" s="49">
        <v>521000</v>
      </c>
      <c r="C383" s="50" t="s">
        <v>778</v>
      </c>
      <c r="D383" s="51">
        <f>D384</f>
        <v>0</v>
      </c>
      <c r="E383" s="51">
        <f>E384</f>
        <v>0</v>
      </c>
      <c r="F383" s="81">
        <f t="shared" ref="F383:F446" si="6">D383-E383</f>
        <v>0</v>
      </c>
    </row>
    <row r="384" spans="1:6">
      <c r="A384" s="71">
        <v>5366</v>
      </c>
      <c r="B384" s="55">
        <v>521100</v>
      </c>
      <c r="C384" s="56" t="s">
        <v>779</v>
      </c>
      <c r="D384" s="59"/>
      <c r="E384" s="59"/>
      <c r="F384" s="83">
        <f t="shared" si="6"/>
        <v>0</v>
      </c>
    </row>
    <row r="385" spans="1:6">
      <c r="A385" s="70">
        <v>5367</v>
      </c>
      <c r="B385" s="49">
        <v>522000</v>
      </c>
      <c r="C385" s="50" t="s">
        <v>780</v>
      </c>
      <c r="D385" s="51">
        <f>SUM(D386:D388)</f>
        <v>0</v>
      </c>
      <c r="E385" s="51">
        <f>SUM(E386:E388)</f>
        <v>0</v>
      </c>
      <c r="F385" s="81">
        <f t="shared" si="6"/>
        <v>0</v>
      </c>
    </row>
    <row r="386" spans="1:6">
      <c r="A386" s="71">
        <v>5368</v>
      </c>
      <c r="B386" s="55">
        <v>522100</v>
      </c>
      <c r="C386" s="56" t="s">
        <v>781</v>
      </c>
      <c r="D386" s="59"/>
      <c r="E386" s="59"/>
      <c r="F386" s="83">
        <f t="shared" si="6"/>
        <v>0</v>
      </c>
    </row>
    <row r="387" spans="1:6">
      <c r="A387" s="71">
        <v>5369</v>
      </c>
      <c r="B387" s="55">
        <v>522200</v>
      </c>
      <c r="C387" s="56" t="s">
        <v>782</v>
      </c>
      <c r="D387" s="59"/>
      <c r="E387" s="59"/>
      <c r="F387" s="83">
        <f t="shared" si="6"/>
        <v>0</v>
      </c>
    </row>
    <row r="388" spans="1:6">
      <c r="A388" s="71">
        <v>5370</v>
      </c>
      <c r="B388" s="55">
        <v>522300</v>
      </c>
      <c r="C388" s="56" t="s">
        <v>783</v>
      </c>
      <c r="D388" s="59"/>
      <c r="E388" s="59"/>
      <c r="F388" s="83">
        <f t="shared" si="6"/>
        <v>0</v>
      </c>
    </row>
    <row r="389" spans="1:6">
      <c r="A389" s="70">
        <v>5371</v>
      </c>
      <c r="B389" s="49">
        <v>523000</v>
      </c>
      <c r="C389" s="50" t="s">
        <v>784</v>
      </c>
      <c r="D389" s="51">
        <f>D390</f>
        <v>25000</v>
      </c>
      <c r="E389" s="51">
        <f>E390</f>
        <v>0</v>
      </c>
      <c r="F389" s="81">
        <f t="shared" si="6"/>
        <v>25000</v>
      </c>
    </row>
    <row r="390" spans="1:6">
      <c r="A390" s="71">
        <v>5372</v>
      </c>
      <c r="B390" s="55">
        <v>523100</v>
      </c>
      <c r="C390" s="56" t="s">
        <v>785</v>
      </c>
      <c r="D390" s="59">
        <v>25000</v>
      </c>
      <c r="E390" s="59"/>
      <c r="F390" s="83">
        <f t="shared" si="6"/>
        <v>25000</v>
      </c>
    </row>
    <row r="391" spans="1:6">
      <c r="A391" s="70">
        <v>5373</v>
      </c>
      <c r="B391" s="49">
        <v>530000</v>
      </c>
      <c r="C391" s="50" t="s">
        <v>786</v>
      </c>
      <c r="D391" s="51">
        <f>D392</f>
        <v>0</v>
      </c>
      <c r="E391" s="51">
        <f>E392</f>
        <v>0</v>
      </c>
      <c r="F391" s="81">
        <f t="shared" si="6"/>
        <v>0</v>
      </c>
    </row>
    <row r="392" spans="1:6">
      <c r="A392" s="70">
        <v>5374</v>
      </c>
      <c r="B392" s="49">
        <v>531000</v>
      </c>
      <c r="C392" s="50" t="s">
        <v>787</v>
      </c>
      <c r="D392" s="51">
        <f>D393</f>
        <v>0</v>
      </c>
      <c r="E392" s="51">
        <f>E393</f>
        <v>0</v>
      </c>
      <c r="F392" s="81">
        <f t="shared" si="6"/>
        <v>0</v>
      </c>
    </row>
    <row r="393" spans="1:6">
      <c r="A393" s="71">
        <v>5375</v>
      </c>
      <c r="B393" s="55">
        <v>531100</v>
      </c>
      <c r="C393" s="56" t="s">
        <v>788</v>
      </c>
      <c r="D393" s="59"/>
      <c r="E393" s="59"/>
      <c r="F393" s="83">
        <f t="shared" si="6"/>
        <v>0</v>
      </c>
    </row>
    <row r="394" spans="1:6">
      <c r="A394" s="70">
        <v>5376</v>
      </c>
      <c r="B394" s="49">
        <v>540000</v>
      </c>
      <c r="C394" s="50" t="s">
        <v>789</v>
      </c>
      <c r="D394" s="51">
        <f>D395+D397+D399</f>
        <v>0</v>
      </c>
      <c r="E394" s="51">
        <f>E395+E397+E399</f>
        <v>0</v>
      </c>
      <c r="F394" s="81">
        <f t="shared" si="6"/>
        <v>0</v>
      </c>
    </row>
    <row r="395" spans="1:6">
      <c r="A395" s="70">
        <v>5377</v>
      </c>
      <c r="B395" s="49">
        <v>541000</v>
      </c>
      <c r="C395" s="50" t="s">
        <v>790</v>
      </c>
      <c r="D395" s="51">
        <f>D396</f>
        <v>0</v>
      </c>
      <c r="E395" s="51">
        <f>E396</f>
        <v>0</v>
      </c>
      <c r="F395" s="81">
        <f t="shared" si="6"/>
        <v>0</v>
      </c>
    </row>
    <row r="396" spans="1:6">
      <c r="A396" s="71">
        <v>5378</v>
      </c>
      <c r="B396" s="55">
        <v>541100</v>
      </c>
      <c r="C396" s="56" t="s">
        <v>791</v>
      </c>
      <c r="D396" s="59"/>
      <c r="E396" s="59"/>
      <c r="F396" s="83">
        <f t="shared" si="6"/>
        <v>0</v>
      </c>
    </row>
    <row r="397" spans="1:6">
      <c r="A397" s="70">
        <v>5379</v>
      </c>
      <c r="B397" s="49">
        <v>542000</v>
      </c>
      <c r="C397" s="50" t="s">
        <v>792</v>
      </c>
      <c r="D397" s="51">
        <f>D398</f>
        <v>0</v>
      </c>
      <c r="E397" s="51">
        <f>E398</f>
        <v>0</v>
      </c>
      <c r="F397" s="81">
        <f t="shared" si="6"/>
        <v>0</v>
      </c>
    </row>
    <row r="398" spans="1:6">
      <c r="A398" s="71">
        <v>5380</v>
      </c>
      <c r="B398" s="55">
        <v>542100</v>
      </c>
      <c r="C398" s="56" t="s">
        <v>793</v>
      </c>
      <c r="D398" s="59"/>
      <c r="E398" s="59"/>
      <c r="F398" s="83">
        <f t="shared" si="6"/>
        <v>0</v>
      </c>
    </row>
    <row r="399" spans="1:6">
      <c r="A399" s="70">
        <v>5381</v>
      </c>
      <c r="B399" s="49">
        <v>543000</v>
      </c>
      <c r="C399" s="50" t="s">
        <v>794</v>
      </c>
      <c r="D399" s="51">
        <f>D400+D401</f>
        <v>0</v>
      </c>
      <c r="E399" s="51">
        <f>E400+E401</f>
        <v>0</v>
      </c>
      <c r="F399" s="81">
        <f t="shared" si="6"/>
        <v>0</v>
      </c>
    </row>
    <row r="400" spans="1:6">
      <c r="A400" s="71">
        <v>5382</v>
      </c>
      <c r="B400" s="55">
        <v>543100</v>
      </c>
      <c r="C400" s="56" t="s">
        <v>795</v>
      </c>
      <c r="D400" s="59"/>
      <c r="E400" s="59"/>
      <c r="F400" s="83">
        <f t="shared" si="6"/>
        <v>0</v>
      </c>
    </row>
    <row r="401" spans="1:6">
      <c r="A401" s="71">
        <v>5383</v>
      </c>
      <c r="B401" s="55">
        <v>543200</v>
      </c>
      <c r="C401" s="56" t="s">
        <v>796</v>
      </c>
      <c r="D401" s="59"/>
      <c r="E401" s="59"/>
      <c r="F401" s="83">
        <f t="shared" si="6"/>
        <v>0</v>
      </c>
    </row>
    <row r="402" spans="1:6" ht="38.25">
      <c r="A402" s="70">
        <v>5384</v>
      </c>
      <c r="B402" s="49">
        <v>550000</v>
      </c>
      <c r="C402" s="50" t="s">
        <v>797</v>
      </c>
      <c r="D402" s="51">
        <f>D403</f>
        <v>0</v>
      </c>
      <c r="E402" s="51">
        <f>E403</f>
        <v>0</v>
      </c>
      <c r="F402" s="81">
        <f t="shared" si="6"/>
        <v>0</v>
      </c>
    </row>
    <row r="403" spans="1:6" ht="38.25">
      <c r="A403" s="70">
        <v>5385</v>
      </c>
      <c r="B403" s="49">
        <v>551000</v>
      </c>
      <c r="C403" s="50" t="s">
        <v>798</v>
      </c>
      <c r="D403" s="51">
        <f>D404</f>
        <v>0</v>
      </c>
      <c r="E403" s="51">
        <f>E404</f>
        <v>0</v>
      </c>
      <c r="F403" s="81">
        <f t="shared" si="6"/>
        <v>0</v>
      </c>
    </row>
    <row r="404" spans="1:6" ht="25.5">
      <c r="A404" s="71">
        <v>5386</v>
      </c>
      <c r="B404" s="55">
        <v>551100</v>
      </c>
      <c r="C404" s="56" t="s">
        <v>799</v>
      </c>
      <c r="D404" s="59"/>
      <c r="E404" s="59"/>
      <c r="F404" s="83">
        <f t="shared" si="6"/>
        <v>0</v>
      </c>
    </row>
    <row r="405" spans="1:6" ht="25.5">
      <c r="A405" s="70">
        <v>5387</v>
      </c>
      <c r="B405" s="49">
        <v>600000</v>
      </c>
      <c r="C405" s="50" t="s">
        <v>800</v>
      </c>
      <c r="D405" s="51">
        <f>D406+D431</f>
        <v>0</v>
      </c>
      <c r="E405" s="51">
        <f>E406+E431</f>
        <v>0</v>
      </c>
      <c r="F405" s="81">
        <f t="shared" si="6"/>
        <v>0</v>
      </c>
    </row>
    <row r="406" spans="1:6">
      <c r="A406" s="70">
        <v>5388</v>
      </c>
      <c r="B406" s="49">
        <v>610000</v>
      </c>
      <c r="C406" s="50" t="s">
        <v>801</v>
      </c>
      <c r="D406" s="51">
        <f>D407+D417+D425+D427+D429</f>
        <v>0</v>
      </c>
      <c r="E406" s="51">
        <f>E407+E417+E425+E427+E429</f>
        <v>0</v>
      </c>
      <c r="F406" s="81">
        <f t="shared" si="6"/>
        <v>0</v>
      </c>
    </row>
    <row r="407" spans="1:6" ht="25.5">
      <c r="A407" s="70">
        <v>5389</v>
      </c>
      <c r="B407" s="49">
        <v>611000</v>
      </c>
      <c r="C407" s="50" t="s">
        <v>802</v>
      </c>
      <c r="D407" s="51">
        <f>SUM(D408:D416)</f>
        <v>0</v>
      </c>
      <c r="E407" s="51">
        <f>SUM(E408:E416)</f>
        <v>0</v>
      </c>
      <c r="F407" s="81">
        <f t="shared" si="6"/>
        <v>0</v>
      </c>
    </row>
    <row r="408" spans="1:6">
      <c r="A408" s="71">
        <v>5390</v>
      </c>
      <c r="B408" s="55">
        <v>611100</v>
      </c>
      <c r="C408" s="56" t="s">
        <v>803</v>
      </c>
      <c r="D408" s="59"/>
      <c r="E408" s="59"/>
      <c r="F408" s="83">
        <f t="shared" si="6"/>
        <v>0</v>
      </c>
    </row>
    <row r="409" spans="1:6">
      <c r="A409" s="71">
        <v>5391</v>
      </c>
      <c r="B409" s="55">
        <v>611200</v>
      </c>
      <c r="C409" s="56" t="s">
        <v>804</v>
      </c>
      <c r="D409" s="59"/>
      <c r="E409" s="59"/>
      <c r="F409" s="83">
        <f t="shared" si="6"/>
        <v>0</v>
      </c>
    </row>
    <row r="410" spans="1:6">
      <c r="A410" s="71">
        <v>5392</v>
      </c>
      <c r="B410" s="55">
        <v>611300</v>
      </c>
      <c r="C410" s="56" t="s">
        <v>805</v>
      </c>
      <c r="D410" s="59"/>
      <c r="E410" s="59"/>
      <c r="F410" s="83">
        <f t="shared" si="6"/>
        <v>0</v>
      </c>
    </row>
    <row r="411" spans="1:6">
      <c r="A411" s="71">
        <v>5393</v>
      </c>
      <c r="B411" s="55">
        <v>611400</v>
      </c>
      <c r="C411" s="56" t="s">
        <v>806</v>
      </c>
      <c r="D411" s="59"/>
      <c r="E411" s="59"/>
      <c r="F411" s="83">
        <f t="shared" si="6"/>
        <v>0</v>
      </c>
    </row>
    <row r="412" spans="1:6">
      <c r="A412" s="71">
        <v>5394</v>
      </c>
      <c r="B412" s="55">
        <v>611500</v>
      </c>
      <c r="C412" s="56" t="s">
        <v>807</v>
      </c>
      <c r="D412" s="59"/>
      <c r="E412" s="59"/>
      <c r="F412" s="83">
        <f t="shared" si="6"/>
        <v>0</v>
      </c>
    </row>
    <row r="413" spans="1:6">
      <c r="A413" s="71">
        <v>5395</v>
      </c>
      <c r="B413" s="55">
        <v>611600</v>
      </c>
      <c r="C413" s="56" t="s">
        <v>808</v>
      </c>
      <c r="D413" s="59"/>
      <c r="E413" s="59"/>
      <c r="F413" s="83">
        <f t="shared" si="6"/>
        <v>0</v>
      </c>
    </row>
    <row r="414" spans="1:6">
      <c r="A414" s="71">
        <v>5396</v>
      </c>
      <c r="B414" s="55">
        <v>611700</v>
      </c>
      <c r="C414" s="56" t="s">
        <v>809</v>
      </c>
      <c r="D414" s="59"/>
      <c r="E414" s="59"/>
      <c r="F414" s="83">
        <f t="shared" si="6"/>
        <v>0</v>
      </c>
    </row>
    <row r="415" spans="1:6">
      <c r="A415" s="71">
        <v>5397</v>
      </c>
      <c r="B415" s="55">
        <v>611800</v>
      </c>
      <c r="C415" s="56" t="s">
        <v>810</v>
      </c>
      <c r="D415" s="59"/>
      <c r="E415" s="59"/>
      <c r="F415" s="83">
        <f t="shared" si="6"/>
        <v>0</v>
      </c>
    </row>
    <row r="416" spans="1:6">
      <c r="A416" s="71">
        <v>5398</v>
      </c>
      <c r="B416" s="55">
        <v>611900</v>
      </c>
      <c r="C416" s="56" t="s">
        <v>555</v>
      </c>
      <c r="D416" s="59"/>
      <c r="E416" s="59"/>
      <c r="F416" s="83">
        <f t="shared" si="6"/>
        <v>0</v>
      </c>
    </row>
    <row r="417" spans="1:6" ht="25.5">
      <c r="A417" s="70">
        <v>5399</v>
      </c>
      <c r="B417" s="49">
        <v>612000</v>
      </c>
      <c r="C417" s="50" t="s">
        <v>811</v>
      </c>
      <c r="D417" s="51">
        <f>SUM(D418:D424)</f>
        <v>0</v>
      </c>
      <c r="E417" s="51">
        <f>SUM(E418:E424)</f>
        <v>0</v>
      </c>
      <c r="F417" s="81">
        <f t="shared" si="6"/>
        <v>0</v>
      </c>
    </row>
    <row r="418" spans="1:6" ht="25.5">
      <c r="A418" s="71">
        <v>5400</v>
      </c>
      <c r="B418" s="55">
        <v>612100</v>
      </c>
      <c r="C418" s="56" t="s">
        <v>812</v>
      </c>
      <c r="D418" s="59"/>
      <c r="E418" s="59"/>
      <c r="F418" s="83">
        <f t="shared" si="6"/>
        <v>0</v>
      </c>
    </row>
    <row r="419" spans="1:6">
      <c r="A419" s="71">
        <v>5401</v>
      </c>
      <c r="B419" s="55">
        <v>612200</v>
      </c>
      <c r="C419" s="56" t="s">
        <v>813</v>
      </c>
      <c r="D419" s="59"/>
      <c r="E419" s="59"/>
      <c r="F419" s="83">
        <f t="shared" si="6"/>
        <v>0</v>
      </c>
    </row>
    <row r="420" spans="1:6">
      <c r="A420" s="71">
        <v>5402</v>
      </c>
      <c r="B420" s="55">
        <v>612300</v>
      </c>
      <c r="C420" s="56" t="s">
        <v>814</v>
      </c>
      <c r="D420" s="59"/>
      <c r="E420" s="59"/>
      <c r="F420" s="83">
        <f t="shared" si="6"/>
        <v>0</v>
      </c>
    </row>
    <row r="421" spans="1:6">
      <c r="A421" s="71">
        <v>5403</v>
      </c>
      <c r="B421" s="55">
        <v>612400</v>
      </c>
      <c r="C421" s="56" t="s">
        <v>815</v>
      </c>
      <c r="D421" s="59"/>
      <c r="E421" s="59"/>
      <c r="F421" s="83">
        <f t="shared" si="6"/>
        <v>0</v>
      </c>
    </row>
    <row r="422" spans="1:6">
      <c r="A422" s="71">
        <v>5404</v>
      </c>
      <c r="B422" s="55">
        <v>612500</v>
      </c>
      <c r="C422" s="56" t="s">
        <v>816</v>
      </c>
      <c r="D422" s="59"/>
      <c r="E422" s="59"/>
      <c r="F422" s="83">
        <f t="shared" si="6"/>
        <v>0</v>
      </c>
    </row>
    <row r="423" spans="1:6">
      <c r="A423" s="71">
        <v>5405</v>
      </c>
      <c r="B423" s="55">
        <v>612600</v>
      </c>
      <c r="C423" s="56" t="s">
        <v>817</v>
      </c>
      <c r="D423" s="59"/>
      <c r="E423" s="59"/>
      <c r="F423" s="83">
        <f t="shared" si="6"/>
        <v>0</v>
      </c>
    </row>
    <row r="424" spans="1:6">
      <c r="A424" s="71">
        <v>5406</v>
      </c>
      <c r="B424" s="55">
        <v>612900</v>
      </c>
      <c r="C424" s="56" t="s">
        <v>563</v>
      </c>
      <c r="D424" s="59"/>
      <c r="E424" s="59"/>
      <c r="F424" s="83">
        <f t="shared" si="6"/>
        <v>0</v>
      </c>
    </row>
    <row r="425" spans="1:6">
      <c r="A425" s="70">
        <v>5407</v>
      </c>
      <c r="B425" s="49">
        <v>613000</v>
      </c>
      <c r="C425" s="50" t="s">
        <v>818</v>
      </c>
      <c r="D425" s="51">
        <f>D426</f>
        <v>0</v>
      </c>
      <c r="E425" s="51">
        <f>E426</f>
        <v>0</v>
      </c>
      <c r="F425" s="81">
        <f t="shared" si="6"/>
        <v>0</v>
      </c>
    </row>
    <row r="426" spans="1:6">
      <c r="A426" s="71">
        <v>5408</v>
      </c>
      <c r="B426" s="55">
        <v>613100</v>
      </c>
      <c r="C426" s="56" t="s">
        <v>819</v>
      </c>
      <c r="D426" s="59"/>
      <c r="E426" s="59"/>
      <c r="F426" s="83">
        <f t="shared" si="6"/>
        <v>0</v>
      </c>
    </row>
    <row r="427" spans="1:6">
      <c r="A427" s="70">
        <v>5409</v>
      </c>
      <c r="B427" s="49">
        <v>614000</v>
      </c>
      <c r="C427" s="50" t="s">
        <v>820</v>
      </c>
      <c r="D427" s="51">
        <f t="shared" ref="D427:E429" si="7">D428</f>
        <v>0</v>
      </c>
      <c r="E427" s="51">
        <f t="shared" si="7"/>
        <v>0</v>
      </c>
      <c r="F427" s="81">
        <f t="shared" si="6"/>
        <v>0</v>
      </c>
    </row>
    <row r="428" spans="1:6">
      <c r="A428" s="71">
        <v>5410</v>
      </c>
      <c r="B428" s="55">
        <v>614100</v>
      </c>
      <c r="C428" s="56" t="s">
        <v>821</v>
      </c>
      <c r="D428" s="59"/>
      <c r="E428" s="59"/>
      <c r="F428" s="83">
        <f t="shared" si="6"/>
        <v>0</v>
      </c>
    </row>
    <row r="429" spans="1:6" ht="25.5">
      <c r="A429" s="70">
        <v>5411</v>
      </c>
      <c r="B429" s="49">
        <v>615000</v>
      </c>
      <c r="C429" s="50" t="s">
        <v>822</v>
      </c>
      <c r="D429" s="51">
        <f t="shared" si="7"/>
        <v>0</v>
      </c>
      <c r="E429" s="51">
        <f t="shared" si="7"/>
        <v>0</v>
      </c>
      <c r="F429" s="81">
        <f t="shared" si="6"/>
        <v>0</v>
      </c>
    </row>
    <row r="430" spans="1:6">
      <c r="A430" s="71">
        <v>5412</v>
      </c>
      <c r="B430" s="55">
        <v>615100</v>
      </c>
      <c r="C430" s="56" t="s">
        <v>823</v>
      </c>
      <c r="D430" s="59"/>
      <c r="E430" s="59"/>
      <c r="F430" s="83">
        <f t="shared" si="6"/>
        <v>0</v>
      </c>
    </row>
    <row r="431" spans="1:6">
      <c r="A431" s="70">
        <v>5413</v>
      </c>
      <c r="B431" s="49">
        <v>620000</v>
      </c>
      <c r="C431" s="50" t="s">
        <v>824</v>
      </c>
      <c r="D431" s="51">
        <f>D432+D442+D451</f>
        <v>0</v>
      </c>
      <c r="E431" s="51">
        <f>E432+E442+E451</f>
        <v>0</v>
      </c>
      <c r="F431" s="81">
        <f t="shared" si="6"/>
        <v>0</v>
      </c>
    </row>
    <row r="432" spans="1:6" ht="25.5">
      <c r="A432" s="70">
        <v>5414</v>
      </c>
      <c r="B432" s="49">
        <v>621000</v>
      </c>
      <c r="C432" s="50" t="s">
        <v>825</v>
      </c>
      <c r="D432" s="51">
        <f>SUM(D433:D441)</f>
        <v>0</v>
      </c>
      <c r="E432" s="51">
        <f>SUM(E433:E441)</f>
        <v>0</v>
      </c>
      <c r="F432" s="81">
        <f t="shared" si="6"/>
        <v>0</v>
      </c>
    </row>
    <row r="433" spans="1:6">
      <c r="A433" s="71">
        <v>5415</v>
      </c>
      <c r="B433" s="55">
        <v>621100</v>
      </c>
      <c r="C433" s="56" t="s">
        <v>826</v>
      </c>
      <c r="D433" s="59"/>
      <c r="E433" s="59"/>
      <c r="F433" s="83">
        <f t="shared" si="6"/>
        <v>0</v>
      </c>
    </row>
    <row r="434" spans="1:6">
      <c r="A434" s="71">
        <v>5416</v>
      </c>
      <c r="B434" s="55">
        <v>621200</v>
      </c>
      <c r="C434" s="56" t="s">
        <v>827</v>
      </c>
      <c r="D434" s="59"/>
      <c r="E434" s="59"/>
      <c r="F434" s="83">
        <f t="shared" si="6"/>
        <v>0</v>
      </c>
    </row>
    <row r="435" spans="1:6">
      <c r="A435" s="71">
        <v>5417</v>
      </c>
      <c r="B435" s="55">
        <v>621300</v>
      </c>
      <c r="C435" s="56" t="s">
        <v>828</v>
      </c>
      <c r="D435" s="59"/>
      <c r="E435" s="59"/>
      <c r="F435" s="83">
        <f t="shared" si="6"/>
        <v>0</v>
      </c>
    </row>
    <row r="436" spans="1:6">
      <c r="A436" s="71">
        <v>5418</v>
      </c>
      <c r="B436" s="55">
        <v>621400</v>
      </c>
      <c r="C436" s="56" t="s">
        <v>829</v>
      </c>
      <c r="D436" s="59"/>
      <c r="E436" s="59"/>
      <c r="F436" s="83">
        <f t="shared" si="6"/>
        <v>0</v>
      </c>
    </row>
    <row r="437" spans="1:6">
      <c r="A437" s="71">
        <v>5419</v>
      </c>
      <c r="B437" s="55">
        <v>621500</v>
      </c>
      <c r="C437" s="56" t="s">
        <v>830</v>
      </c>
      <c r="D437" s="59"/>
      <c r="E437" s="59"/>
      <c r="F437" s="83">
        <f t="shared" si="6"/>
        <v>0</v>
      </c>
    </row>
    <row r="438" spans="1:6">
      <c r="A438" s="71">
        <v>5420</v>
      </c>
      <c r="B438" s="55">
        <v>621600</v>
      </c>
      <c r="C438" s="56" t="s">
        <v>831</v>
      </c>
      <c r="D438" s="59"/>
      <c r="E438" s="59"/>
      <c r="F438" s="83">
        <f t="shared" si="6"/>
        <v>0</v>
      </c>
    </row>
    <row r="439" spans="1:6">
      <c r="A439" s="71">
        <v>5421</v>
      </c>
      <c r="B439" s="55">
        <v>621700</v>
      </c>
      <c r="C439" s="56" t="s">
        <v>832</v>
      </c>
      <c r="D439" s="59"/>
      <c r="E439" s="59"/>
      <c r="F439" s="83">
        <f t="shared" si="6"/>
        <v>0</v>
      </c>
    </row>
    <row r="440" spans="1:6">
      <c r="A440" s="71">
        <v>5422</v>
      </c>
      <c r="B440" s="55">
        <v>621800</v>
      </c>
      <c r="C440" s="56" t="s">
        <v>833</v>
      </c>
      <c r="D440" s="59"/>
      <c r="E440" s="59"/>
      <c r="F440" s="83">
        <f t="shared" si="6"/>
        <v>0</v>
      </c>
    </row>
    <row r="441" spans="1:6">
      <c r="A441" s="71">
        <v>5423</v>
      </c>
      <c r="B441" s="55">
        <v>621900</v>
      </c>
      <c r="C441" s="56" t="s">
        <v>834</v>
      </c>
      <c r="D441" s="59"/>
      <c r="E441" s="59"/>
      <c r="F441" s="83">
        <f t="shared" si="6"/>
        <v>0</v>
      </c>
    </row>
    <row r="442" spans="1:6" ht="26.25" customHeight="1">
      <c r="A442" s="70">
        <v>5424</v>
      </c>
      <c r="B442" s="49">
        <v>622000</v>
      </c>
      <c r="C442" s="50" t="s">
        <v>835</v>
      </c>
      <c r="D442" s="51">
        <f>SUM(D443:D450)</f>
        <v>0</v>
      </c>
      <c r="E442" s="51">
        <f>SUM(E443:E450)</f>
        <v>0</v>
      </c>
      <c r="F442" s="81">
        <f t="shared" si="6"/>
        <v>0</v>
      </c>
    </row>
    <row r="443" spans="1:6">
      <c r="A443" s="71">
        <v>5425</v>
      </c>
      <c r="B443" s="55">
        <v>622100</v>
      </c>
      <c r="C443" s="56" t="s">
        <v>836</v>
      </c>
      <c r="D443" s="59"/>
      <c r="E443" s="59"/>
      <c r="F443" s="83">
        <f t="shared" si="6"/>
        <v>0</v>
      </c>
    </row>
    <row r="444" spans="1:6">
      <c r="A444" s="71">
        <v>5426</v>
      </c>
      <c r="B444" s="55">
        <v>622200</v>
      </c>
      <c r="C444" s="56" t="s">
        <v>837</v>
      </c>
      <c r="D444" s="59"/>
      <c r="E444" s="59"/>
      <c r="F444" s="83">
        <f t="shared" si="6"/>
        <v>0</v>
      </c>
    </row>
    <row r="445" spans="1:6">
      <c r="A445" s="71">
        <v>5427</v>
      </c>
      <c r="B445" s="55">
        <v>622300</v>
      </c>
      <c r="C445" s="56" t="s">
        <v>838</v>
      </c>
      <c r="D445" s="59"/>
      <c r="E445" s="59"/>
      <c r="F445" s="83">
        <f t="shared" si="6"/>
        <v>0</v>
      </c>
    </row>
    <row r="446" spans="1:6">
      <c r="A446" s="71">
        <v>5428</v>
      </c>
      <c r="B446" s="55">
        <v>622400</v>
      </c>
      <c r="C446" s="56" t="s">
        <v>839</v>
      </c>
      <c r="D446" s="59"/>
      <c r="E446" s="59"/>
      <c r="F446" s="83">
        <f t="shared" si="6"/>
        <v>0</v>
      </c>
    </row>
    <row r="447" spans="1:6">
      <c r="A447" s="71">
        <v>5429</v>
      </c>
      <c r="B447" s="55">
        <v>622500</v>
      </c>
      <c r="C447" s="56" t="s">
        <v>840</v>
      </c>
      <c r="D447" s="59"/>
      <c r="E447" s="59"/>
      <c r="F447" s="83">
        <f t="shared" ref="F447:F453" si="8">D447-E447</f>
        <v>0</v>
      </c>
    </row>
    <row r="448" spans="1:6">
      <c r="A448" s="71">
        <v>5430</v>
      </c>
      <c r="B448" s="55">
        <v>622600</v>
      </c>
      <c r="C448" s="56" t="s">
        <v>841</v>
      </c>
      <c r="D448" s="59"/>
      <c r="E448" s="59"/>
      <c r="F448" s="83">
        <f t="shared" si="8"/>
        <v>0</v>
      </c>
    </row>
    <row r="449" spans="1:6">
      <c r="A449" s="71">
        <v>5431</v>
      </c>
      <c r="B449" s="55">
        <v>622700</v>
      </c>
      <c r="C449" s="56" t="s">
        <v>842</v>
      </c>
      <c r="D449" s="59"/>
      <c r="E449" s="59"/>
      <c r="F449" s="83">
        <f t="shared" si="8"/>
        <v>0</v>
      </c>
    </row>
    <row r="450" spans="1:6">
      <c r="A450" s="71">
        <v>5432</v>
      </c>
      <c r="B450" s="55">
        <v>622800</v>
      </c>
      <c r="C450" s="56" t="s">
        <v>843</v>
      </c>
      <c r="D450" s="59"/>
      <c r="E450" s="59"/>
      <c r="F450" s="83">
        <f t="shared" si="8"/>
        <v>0</v>
      </c>
    </row>
    <row r="451" spans="1:6" ht="38.25">
      <c r="A451" s="70">
        <v>5433</v>
      </c>
      <c r="B451" s="49">
        <v>623000</v>
      </c>
      <c r="C451" s="50" t="s">
        <v>844</v>
      </c>
      <c r="D451" s="51">
        <f>D452</f>
        <v>0</v>
      </c>
      <c r="E451" s="51">
        <f>E452</f>
        <v>0</v>
      </c>
      <c r="F451" s="81">
        <f t="shared" si="8"/>
        <v>0</v>
      </c>
    </row>
    <row r="452" spans="1:6" ht="25.5">
      <c r="A452" s="71">
        <v>5434</v>
      </c>
      <c r="B452" s="55">
        <v>623100</v>
      </c>
      <c r="C452" s="56" t="s">
        <v>845</v>
      </c>
      <c r="D452" s="59"/>
      <c r="E452" s="59"/>
      <c r="F452" s="83">
        <f t="shared" si="8"/>
        <v>0</v>
      </c>
    </row>
    <row r="453" spans="1:6" ht="13.5" thickBot="1">
      <c r="A453" s="73">
        <v>5435</v>
      </c>
      <c r="B453" s="62"/>
      <c r="C453" s="63" t="s">
        <v>846</v>
      </c>
      <c r="D453" s="64">
        <f>D190+D405</f>
        <v>211037</v>
      </c>
      <c r="E453" s="64">
        <f>E190+E405</f>
        <v>135974</v>
      </c>
      <c r="F453" s="85">
        <f t="shared" si="8"/>
        <v>75063</v>
      </c>
    </row>
    <row r="454" spans="1:6">
      <c r="A454" s="66"/>
      <c r="B454" s="67"/>
      <c r="C454" s="67"/>
      <c r="D454" s="68"/>
      <c r="E454" s="68"/>
      <c r="F454" s="68"/>
    </row>
    <row r="455" spans="1:6">
      <c r="A455" s="69" t="s">
        <v>847</v>
      </c>
      <c r="B455" s="67"/>
      <c r="C455" s="67"/>
      <c r="D455" s="68"/>
      <c r="E455" s="68"/>
      <c r="F455" s="68"/>
    </row>
    <row r="456" spans="1:6" ht="13.5" thickBot="1">
      <c r="A456" s="66"/>
      <c r="B456" s="67"/>
      <c r="C456" s="67"/>
      <c r="D456" s="68"/>
      <c r="E456" s="68"/>
      <c r="F456" s="87" t="s">
        <v>870</v>
      </c>
    </row>
    <row r="457" spans="1:6" ht="27" customHeight="1">
      <c r="A457" s="40" t="s">
        <v>408</v>
      </c>
      <c r="B457" s="41" t="s">
        <v>409</v>
      </c>
      <c r="C457" s="41" t="s">
        <v>410</v>
      </c>
      <c r="D457" s="41" t="s">
        <v>411</v>
      </c>
      <c r="E457" s="41" t="s">
        <v>412</v>
      </c>
      <c r="F457" s="42" t="s">
        <v>413</v>
      </c>
    </row>
    <row r="458" spans="1:6" ht="12.75" customHeight="1">
      <c r="A458" s="43">
        <v>1</v>
      </c>
      <c r="B458" s="44">
        <v>2</v>
      </c>
      <c r="C458" s="44">
        <v>3</v>
      </c>
      <c r="D458" s="45">
        <v>4</v>
      </c>
      <c r="E458" s="45">
        <v>5</v>
      </c>
      <c r="F458" s="46" t="s">
        <v>869</v>
      </c>
    </row>
    <row r="459" spans="1:6" ht="25.5">
      <c r="A459" s="53">
        <v>5436</v>
      </c>
      <c r="B459" s="49"/>
      <c r="C459" s="50" t="s">
        <v>848</v>
      </c>
      <c r="D459" s="51">
        <f>D13</f>
        <v>211037</v>
      </c>
      <c r="E459" s="51">
        <f>E13</f>
        <v>135974</v>
      </c>
      <c r="F459" s="52">
        <f>D459-E459</f>
        <v>75063</v>
      </c>
    </row>
    <row r="460" spans="1:6" ht="25.5">
      <c r="A460" s="53">
        <v>5437</v>
      </c>
      <c r="B460" s="49"/>
      <c r="C460" s="50" t="s">
        <v>849</v>
      </c>
      <c r="D460" s="51">
        <f>D190</f>
        <v>211037</v>
      </c>
      <c r="E460" s="51">
        <f>E190</f>
        <v>135974</v>
      </c>
      <c r="F460" s="52">
        <f>D460-E460</f>
        <v>75063</v>
      </c>
    </row>
    <row r="461" spans="1:6">
      <c r="A461" s="54">
        <v>5438</v>
      </c>
      <c r="B461" s="55"/>
      <c r="C461" s="56" t="s">
        <v>850</v>
      </c>
      <c r="D461" s="58">
        <f>IF((D459-D460)&gt;0,D459-D460,0)</f>
        <v>0</v>
      </c>
      <c r="E461" s="58">
        <f>IF((E459-E460)&gt;0,E459-E460,0)</f>
        <v>0</v>
      </c>
      <c r="F461" s="74">
        <f>IF((F459-F460)&gt;0,F459-F460,0)</f>
        <v>0</v>
      </c>
    </row>
    <row r="462" spans="1:6">
      <c r="A462" s="54">
        <v>5439</v>
      </c>
      <c r="B462" s="55"/>
      <c r="C462" s="56" t="s">
        <v>851</v>
      </c>
      <c r="D462" s="58">
        <f>IF((D460-D459)&gt;0,D460-D459,0)</f>
        <v>0</v>
      </c>
      <c r="E462" s="58">
        <f>IF((E460-E459)&gt;0,E460-E459,0)</f>
        <v>0</v>
      </c>
      <c r="F462" s="74">
        <f>IF((F460-F459)&gt;0,F460-F459,0)</f>
        <v>0</v>
      </c>
    </row>
    <row r="463" spans="1:6" ht="25.5">
      <c r="A463" s="53">
        <v>5440</v>
      </c>
      <c r="B463" s="49">
        <v>900000</v>
      </c>
      <c r="C463" s="50" t="s">
        <v>852</v>
      </c>
      <c r="D463" s="51">
        <f>D143</f>
        <v>0</v>
      </c>
      <c r="E463" s="51">
        <f>E143</f>
        <v>0</v>
      </c>
      <c r="F463" s="52">
        <f>D463-E463</f>
        <v>0</v>
      </c>
    </row>
    <row r="464" spans="1:6" ht="25.5">
      <c r="A464" s="53">
        <v>5441</v>
      </c>
      <c r="B464" s="49">
        <v>600000</v>
      </c>
      <c r="C464" s="50" t="s">
        <v>853</v>
      </c>
      <c r="D464" s="51">
        <f>D405</f>
        <v>0</v>
      </c>
      <c r="E464" s="51">
        <f>E405</f>
        <v>0</v>
      </c>
      <c r="F464" s="52">
        <f>D464-E464</f>
        <v>0</v>
      </c>
    </row>
    <row r="465" spans="1:6">
      <c r="A465" s="53">
        <v>5442</v>
      </c>
      <c r="B465" s="49"/>
      <c r="C465" s="50" t="s">
        <v>854</v>
      </c>
      <c r="D465" s="51">
        <f>IF((D463-D464)&gt;0,D463-D464,0)</f>
        <v>0</v>
      </c>
      <c r="E465" s="51">
        <f>IF((E463-E464)&gt;0,E463-E464,0)</f>
        <v>0</v>
      </c>
      <c r="F465" s="52">
        <f>IF((F463-F464)&gt;0,F463-F464,0)</f>
        <v>0</v>
      </c>
    </row>
    <row r="466" spans="1:6">
      <c r="A466" s="53">
        <v>5443</v>
      </c>
      <c r="B466" s="49"/>
      <c r="C466" s="50" t="s">
        <v>855</v>
      </c>
      <c r="D466" s="51">
        <f>IF((D464-D463)&gt;0,D464-D463,0)</f>
        <v>0</v>
      </c>
      <c r="E466" s="51">
        <f>IF((E464-E463)&gt;0,E464-E463,0)</f>
        <v>0</v>
      </c>
      <c r="F466" s="52">
        <f>IF((F464-F463)&gt;0,F464-F463,0)</f>
        <v>0</v>
      </c>
    </row>
    <row r="467" spans="1:6">
      <c r="A467" s="53">
        <v>5444</v>
      </c>
      <c r="B467" s="49"/>
      <c r="C467" s="50" t="s">
        <v>856</v>
      </c>
      <c r="D467" s="51">
        <f>IF(D183-D453&gt;0,D183-D453,0)</f>
        <v>0</v>
      </c>
      <c r="E467" s="51">
        <f>IF(E183-E453&gt;0,E183-E453,0)</f>
        <v>0</v>
      </c>
      <c r="F467" s="52">
        <f>IF(F183-F453&gt;0,F183-F453,0)</f>
        <v>0</v>
      </c>
    </row>
    <row r="468" spans="1:6" ht="13.5" thickBot="1">
      <c r="A468" s="61">
        <v>5445</v>
      </c>
      <c r="B468" s="75"/>
      <c r="C468" s="63" t="s">
        <v>857</v>
      </c>
      <c r="D468" s="64">
        <f>IF(D453-D183&gt;0,D453-D183,0)</f>
        <v>0</v>
      </c>
      <c r="E468" s="64">
        <f>IF(E453-E183&gt;0,E453-E183,0)</f>
        <v>0</v>
      </c>
      <c r="F468" s="65">
        <f>IF(F453-F183&gt;0,F453-F183,0)</f>
        <v>0</v>
      </c>
    </row>
    <row r="471" spans="1:6" s="79" customFormat="1" ht="29.25" customHeight="1">
      <c r="A471" s="76"/>
      <c r="B471" s="77"/>
      <c r="C471" s="77"/>
      <c r="D471" s="78"/>
      <c r="E471" s="94" t="s">
        <v>858</v>
      </c>
      <c r="F471" s="94"/>
    </row>
    <row r="472" spans="1:6" s="79" customFormat="1">
      <c r="A472" s="80"/>
      <c r="B472" s="77"/>
      <c r="C472" s="77"/>
    </row>
    <row r="473" spans="1:6" s="79" customFormat="1">
      <c r="A473" s="80"/>
      <c r="B473" s="77"/>
      <c r="C473" s="77"/>
    </row>
    <row r="474" spans="1:6" s="79" customFormat="1">
      <c r="A474" s="80"/>
      <c r="B474" s="77"/>
      <c r="C474" s="77"/>
      <c r="E474" s="79" t="s">
        <v>393</v>
      </c>
    </row>
    <row r="475" spans="1:6" s="79" customFormat="1">
      <c r="A475" s="80"/>
      <c r="B475" s="77"/>
      <c r="C475" s="77"/>
    </row>
  </sheetData>
  <sheetProtection password="CCCC" sheet="1"/>
  <mergeCells count="2">
    <mergeCell ref="A4:F4"/>
    <mergeCell ref="E471:F471"/>
  </mergeCells>
  <dataValidations count="1">
    <dataValidation type="whole" allowBlank="1" showErrorMessage="1" errorTitle="Upozorenje" error="Niste uneli korektnu vrednost!_x000a_Ponovite unos." sqref="D13:F183 D190:F453">
      <formula1>0</formula1>
      <formula2>999999999</formula2>
    </dataValidation>
  </dataValidations>
  <pageMargins left="0.35433070866141736" right="0.35433070866141736" top="0.78740157480314965" bottom="0.39370078740157483" header="0.51181102362204722" footer="0.31496062992125984"/>
  <pageSetup paperSize="9" scale="80" orientation="portrait" horizontalDpi="200" verticalDpi="200" r:id="rId1"/>
  <headerFooter alignWithMargins="0">
    <oddHeader>&amp;RСтрана &amp;P</oddHeader>
  </headerFooter>
  <drawing r:id="rId2"/>
  <legacyDrawing r:id="rId3"/>
  <controls>
    <mc:AlternateContent xmlns:mc="http://schemas.openxmlformats.org/markup-compatibility/2006">
      <mc:Choice Requires="x14">
        <control shapeId="58369" r:id="rId4" name="CommandButton1">
          <controlPr defaultSize="0" print="0" autoLine="0" r:id="rId5">
            <anchor moveWithCells="1">
              <from>
                <xdr:col>4</xdr:col>
                <xdr:colOff>847725</xdr:colOff>
                <xdr:row>0</xdr:row>
                <xdr:rowOff>142875</xdr:rowOff>
              </from>
              <to>
                <xdr:col>5</xdr:col>
                <xdr:colOff>742950</xdr:colOff>
                <xdr:row>2</xdr:row>
                <xdr:rowOff>152400</xdr:rowOff>
              </to>
            </anchor>
          </controlPr>
        </control>
      </mc:Choice>
      <mc:Fallback>
        <control shapeId="58369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Pocetni</vt:lpstr>
      <vt:lpstr>Plan2016</vt:lpstr>
      <vt:lpstr>Datum</vt:lpstr>
      <vt:lpstr>Filijala</vt:lpstr>
      <vt:lpstr>Plan2016!Print_Area</vt:lpstr>
      <vt:lpstr>Plan2016!Print_Titles</vt:lpstr>
      <vt:lpstr>SifraFilijale</vt:lpstr>
      <vt:lpstr>SifraZU</vt:lpstr>
      <vt:lpstr>ZU</vt:lpstr>
      <vt:lpstr>ZUuSast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 racunovodstva</dc:creator>
  <cp:lastModifiedBy>W7</cp:lastModifiedBy>
  <cp:lastPrinted>2016-04-25T08:22:21Z</cp:lastPrinted>
  <dcterms:created xsi:type="dcterms:W3CDTF">2008-10-01T07:06:12Z</dcterms:created>
  <dcterms:modified xsi:type="dcterms:W3CDTF">2016-11-28T07:36:34Z</dcterms:modified>
</cp:coreProperties>
</file>